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0" windowWidth="20490" windowHeight="7620" tabRatio="896" firstSheet="1" activeTab="1"/>
  </bookViews>
  <sheets>
    <sheet name="Orientações Gerais" sheetId="9" r:id="rId1"/>
    <sheet name="Capa do Projeto" sheetId="1" r:id="rId2"/>
    <sheet name="Planilha Orçamentária" sheetId="3" r:id="rId3"/>
    <sheet name="Cronograma F.F (Projeto)" sheetId="4" r:id="rId4"/>
    <sheet name="Cotações" sheetId="10" r:id="rId5"/>
    <sheet name="Infor. Fornecedores" sheetId="11" r:id="rId6"/>
    <sheet name="Localização - (Pavimentação)" sheetId="7" r:id="rId7"/>
    <sheet name="Localização - (Saneamento)" sheetId="8" r:id="rId8"/>
    <sheet name="Lista"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4">#REF!</definedName>
    <definedName name="\0" localSheetId="5">#REF!</definedName>
    <definedName name="\0" localSheetId="0">#REF!</definedName>
    <definedName name="\0">#REF!</definedName>
    <definedName name="\a" localSheetId="4">#REF!</definedName>
    <definedName name="\a" localSheetId="5">#REF!</definedName>
    <definedName name="\a" localSheetId="0">#REF!</definedName>
    <definedName name="\a">#REF!</definedName>
    <definedName name="\c" localSheetId="4">[1]PLMUSEU!#REF!</definedName>
    <definedName name="\c" localSheetId="5">[1]PLMUSEU!#REF!</definedName>
    <definedName name="\c" localSheetId="0">[1]PLMUSEU!#REF!</definedName>
    <definedName name="\c">[1]PLMUSEU!#REF!</definedName>
    <definedName name="\x" localSheetId="4">[1]PLMUSEU!#REF!</definedName>
    <definedName name="\x" localSheetId="5">[1]PLMUSEU!#REF!</definedName>
    <definedName name="\x" localSheetId="0">[1]PLMUSEU!#REF!</definedName>
    <definedName name="\x">[1]PLMUSEU!#REF!</definedName>
    <definedName name="\z" localSheetId="4">[1]PLMUSEU!#REF!</definedName>
    <definedName name="\z" localSheetId="5">[1]PLMUSEU!#REF!</definedName>
    <definedName name="\z" localSheetId="0">[1]PLMUSEU!#REF!</definedName>
    <definedName name="\z">[1]PLMUSEU!#REF!</definedName>
    <definedName name="_____________________pv3" localSheetId="4">#REF!</definedName>
    <definedName name="_____________________pv3" localSheetId="5">#REF!</definedName>
    <definedName name="_____________________pv3" localSheetId="0">#REF!</definedName>
    <definedName name="_____________________pv3">#REF!</definedName>
    <definedName name="____________________Ele200502" localSheetId="4">#REF!</definedName>
    <definedName name="____________________Ele200502" localSheetId="5">#REF!</definedName>
    <definedName name="____________________Ele200502" localSheetId="0">#REF!</definedName>
    <definedName name="____________________Ele200502">#REF!</definedName>
    <definedName name="____________________pv3" localSheetId="4">#REF!</definedName>
    <definedName name="____________________pv3" localSheetId="5">#REF!</definedName>
    <definedName name="____________________pv3" localSheetId="0">#REF!</definedName>
    <definedName name="____________________pv3">#REF!</definedName>
    <definedName name="____________________Ser200705" localSheetId="4">#REF!</definedName>
    <definedName name="____________________Ser200705" localSheetId="5">#REF!</definedName>
    <definedName name="____________________Ser200705" localSheetId="0">#REF!</definedName>
    <definedName name="____________________Ser200705">#REF!</definedName>
    <definedName name="____________________Ser200712" localSheetId="4">#REF!</definedName>
    <definedName name="____________________Ser200712" localSheetId="5">#REF!</definedName>
    <definedName name="____________________Ser200712" localSheetId="0">#REF!</definedName>
    <definedName name="____________________Ser200712">#REF!</definedName>
    <definedName name="____________________Ser201104" localSheetId="4">#REF!</definedName>
    <definedName name="____________________Ser201104" localSheetId="5">#REF!</definedName>
    <definedName name="____________________Ser201104" localSheetId="0">#REF!</definedName>
    <definedName name="____________________Ser201104">#REF!</definedName>
    <definedName name="____________________TR2" localSheetId="4">#REF!</definedName>
    <definedName name="____________________TR2" localSheetId="5">#REF!</definedName>
    <definedName name="____________________TR2" localSheetId="0">#REF!</definedName>
    <definedName name="____________________TR2">#REF!</definedName>
    <definedName name="____________________TR5" localSheetId="4">#REF!</definedName>
    <definedName name="____________________TR5" localSheetId="5">#REF!</definedName>
    <definedName name="____________________TR5" localSheetId="0">#REF!</definedName>
    <definedName name="____________________TR5">#REF!</definedName>
    <definedName name="___________________Ele200502" localSheetId="4">#REF!</definedName>
    <definedName name="___________________Ele200502" localSheetId="5">#REF!</definedName>
    <definedName name="___________________Ele200502" localSheetId="0">#REF!</definedName>
    <definedName name="___________________Ele200502">#REF!</definedName>
    <definedName name="___________________Ele200609" localSheetId="4">#REF!</definedName>
    <definedName name="___________________Ele200609" localSheetId="5">#REF!</definedName>
    <definedName name="___________________Ele200609" localSheetId="0">#REF!</definedName>
    <definedName name="___________________Ele200609">#REF!</definedName>
    <definedName name="___________________pv2" localSheetId="4">#REF!</definedName>
    <definedName name="___________________pv2" localSheetId="5">#REF!</definedName>
    <definedName name="___________________pv2" localSheetId="0">#REF!</definedName>
    <definedName name="___________________pv2">#REF!</definedName>
    <definedName name="___________________pv3" localSheetId="4">#REF!</definedName>
    <definedName name="___________________pv3" localSheetId="5">#REF!</definedName>
    <definedName name="___________________pv3" localSheetId="0">#REF!</definedName>
    <definedName name="___________________pv3">#REF!</definedName>
    <definedName name="___________________Ser200506" localSheetId="4">#REF!</definedName>
    <definedName name="___________________Ser200506" localSheetId="5">#REF!</definedName>
    <definedName name="___________________Ser200506" localSheetId="0">#REF!</definedName>
    <definedName name="___________________Ser200506">#REF!</definedName>
    <definedName name="___________________Ser200705" localSheetId="4">#REF!</definedName>
    <definedName name="___________________Ser200705" localSheetId="5">#REF!</definedName>
    <definedName name="___________________Ser200705" localSheetId="0">#REF!</definedName>
    <definedName name="___________________Ser200705">#REF!</definedName>
    <definedName name="___________________Ser200712" localSheetId="4">#REF!</definedName>
    <definedName name="___________________Ser200712" localSheetId="5">#REF!</definedName>
    <definedName name="___________________Ser200712" localSheetId="0">#REF!</definedName>
    <definedName name="___________________Ser200712">#REF!</definedName>
    <definedName name="___________________Ser201104" localSheetId="4">#REF!</definedName>
    <definedName name="___________________Ser201104" localSheetId="5">#REF!</definedName>
    <definedName name="___________________Ser201104" localSheetId="0">#REF!</definedName>
    <definedName name="___________________Ser201104">#REF!</definedName>
    <definedName name="___________________TR2" localSheetId="4">#REF!</definedName>
    <definedName name="___________________TR2" localSheetId="5">#REF!</definedName>
    <definedName name="___________________TR2" localSheetId="0">#REF!</definedName>
    <definedName name="___________________TR2">#REF!</definedName>
    <definedName name="___________________TR5" localSheetId="4">#REF!</definedName>
    <definedName name="___________________TR5" localSheetId="5">#REF!</definedName>
    <definedName name="___________________TR5" localSheetId="0">#REF!</definedName>
    <definedName name="___________________TR5">#REF!</definedName>
    <definedName name="__________________Ele200502" localSheetId="4">#REF!</definedName>
    <definedName name="__________________Ele200502" localSheetId="5">#REF!</definedName>
    <definedName name="__________________Ele200502" localSheetId="0">#REF!</definedName>
    <definedName name="__________________Ele200502">#REF!</definedName>
    <definedName name="__________________Ele200609" localSheetId="4">#REF!</definedName>
    <definedName name="__________________Ele200609" localSheetId="5">#REF!</definedName>
    <definedName name="__________________Ele200609" localSheetId="0">#REF!</definedName>
    <definedName name="__________________Ele200609">#REF!</definedName>
    <definedName name="__________________pv2" localSheetId="4">#REF!</definedName>
    <definedName name="__________________pv2" localSheetId="5">#REF!</definedName>
    <definedName name="__________________pv2" localSheetId="0">#REF!</definedName>
    <definedName name="__________________pv2">#REF!</definedName>
    <definedName name="__________________pv3" localSheetId="4">#REF!</definedName>
    <definedName name="__________________pv3" localSheetId="5">#REF!</definedName>
    <definedName name="__________________pv3" localSheetId="0">#REF!</definedName>
    <definedName name="__________________pv3">#REF!</definedName>
    <definedName name="__________________Ser200506" localSheetId="4">#REF!</definedName>
    <definedName name="__________________Ser200506" localSheetId="5">#REF!</definedName>
    <definedName name="__________________Ser200506" localSheetId="0">#REF!</definedName>
    <definedName name="__________________Ser200506">#REF!</definedName>
    <definedName name="__________________Ser200705" localSheetId="4">#REF!</definedName>
    <definedName name="__________________Ser200705" localSheetId="5">#REF!</definedName>
    <definedName name="__________________Ser200705" localSheetId="0">#REF!</definedName>
    <definedName name="__________________Ser200705">#REF!</definedName>
    <definedName name="__________________Ser200712" localSheetId="4">#REF!</definedName>
    <definedName name="__________________Ser200712" localSheetId="5">#REF!</definedName>
    <definedName name="__________________Ser200712" localSheetId="0">#REF!</definedName>
    <definedName name="__________________Ser200712">#REF!</definedName>
    <definedName name="__________________Ser201104" localSheetId="4">#REF!</definedName>
    <definedName name="__________________Ser201104" localSheetId="5">#REF!</definedName>
    <definedName name="__________________Ser201104" localSheetId="0">#REF!</definedName>
    <definedName name="__________________Ser201104">#REF!</definedName>
    <definedName name="__________________TR2" localSheetId="4">#REF!</definedName>
    <definedName name="__________________TR2" localSheetId="5">#REF!</definedName>
    <definedName name="__________________TR2" localSheetId="0">#REF!</definedName>
    <definedName name="__________________TR2">#REF!</definedName>
    <definedName name="__________________TR5" localSheetId="4">#REF!</definedName>
    <definedName name="__________________TR5" localSheetId="5">#REF!</definedName>
    <definedName name="__________________TR5" localSheetId="0">#REF!</definedName>
    <definedName name="__________________TR5">#REF!</definedName>
    <definedName name="_________________Ele200502" localSheetId="4">#REF!</definedName>
    <definedName name="_________________Ele200502" localSheetId="5">#REF!</definedName>
    <definedName name="_________________Ele200502" localSheetId="0">#REF!</definedName>
    <definedName name="_________________Ele200502">#REF!</definedName>
    <definedName name="_________________Ele200609" localSheetId="4">#REF!</definedName>
    <definedName name="_________________Ele200609" localSheetId="5">#REF!</definedName>
    <definedName name="_________________Ele200609" localSheetId="0">#REF!</definedName>
    <definedName name="_________________Ele200609">#REF!</definedName>
    <definedName name="_________________pv2" localSheetId="4">#REF!</definedName>
    <definedName name="_________________pv2" localSheetId="5">#REF!</definedName>
    <definedName name="_________________pv2" localSheetId="0">#REF!</definedName>
    <definedName name="_________________pv2">#REF!</definedName>
    <definedName name="_________________pv3" localSheetId="4">#REF!</definedName>
    <definedName name="_________________pv3" localSheetId="5">#REF!</definedName>
    <definedName name="_________________pv3" localSheetId="0">#REF!</definedName>
    <definedName name="_________________pv3">#REF!</definedName>
    <definedName name="_________________Ser200506" localSheetId="4">#REF!</definedName>
    <definedName name="_________________Ser200506" localSheetId="5">#REF!</definedName>
    <definedName name="_________________Ser200506" localSheetId="0">#REF!</definedName>
    <definedName name="_________________Ser200506">#REF!</definedName>
    <definedName name="_________________Ser200705" localSheetId="4">#REF!</definedName>
    <definedName name="_________________Ser200705" localSheetId="5">#REF!</definedName>
    <definedName name="_________________Ser200705" localSheetId="0">#REF!</definedName>
    <definedName name="_________________Ser200705">#REF!</definedName>
    <definedName name="_________________Ser200712" localSheetId="4">#REF!</definedName>
    <definedName name="_________________Ser200712" localSheetId="5">#REF!</definedName>
    <definedName name="_________________Ser200712" localSheetId="0">#REF!</definedName>
    <definedName name="_________________Ser200712">#REF!</definedName>
    <definedName name="_________________Ser201104" localSheetId="4">#REF!</definedName>
    <definedName name="_________________Ser201104" localSheetId="5">#REF!</definedName>
    <definedName name="_________________Ser201104" localSheetId="0">#REF!</definedName>
    <definedName name="_________________Ser201104">#REF!</definedName>
    <definedName name="_________________TR2" localSheetId="4">#REF!</definedName>
    <definedName name="_________________TR2" localSheetId="5">#REF!</definedName>
    <definedName name="_________________TR2" localSheetId="0">#REF!</definedName>
    <definedName name="_________________TR2">#REF!</definedName>
    <definedName name="_________________TR5" localSheetId="4">#REF!</definedName>
    <definedName name="_________________TR5" localSheetId="5">#REF!</definedName>
    <definedName name="_________________TR5" localSheetId="0">#REF!</definedName>
    <definedName name="_________________TR5">#REF!</definedName>
    <definedName name="________________Ele200502" localSheetId="4">#REF!</definedName>
    <definedName name="________________Ele200502" localSheetId="5">#REF!</definedName>
    <definedName name="________________Ele200502" localSheetId="0">#REF!</definedName>
    <definedName name="________________Ele200502">#REF!</definedName>
    <definedName name="________________Ele200609" localSheetId="4">#REF!</definedName>
    <definedName name="________________Ele200609" localSheetId="5">#REF!</definedName>
    <definedName name="________________Ele200609" localSheetId="0">#REF!</definedName>
    <definedName name="________________Ele200609">#REF!</definedName>
    <definedName name="________________pv2" localSheetId="4">#REF!</definedName>
    <definedName name="________________pv2" localSheetId="5">#REF!</definedName>
    <definedName name="________________pv2" localSheetId="0">#REF!</definedName>
    <definedName name="________________pv2">#REF!</definedName>
    <definedName name="________________pv3" localSheetId="4">#REF!</definedName>
    <definedName name="________________pv3" localSheetId="5">#REF!</definedName>
    <definedName name="________________pv3" localSheetId="0">#REF!</definedName>
    <definedName name="________________pv3">#REF!</definedName>
    <definedName name="________________Ser200506" localSheetId="4">#REF!</definedName>
    <definedName name="________________Ser200506" localSheetId="5">#REF!</definedName>
    <definedName name="________________Ser200506" localSheetId="0">#REF!</definedName>
    <definedName name="________________Ser200506">#REF!</definedName>
    <definedName name="________________Ser200705" localSheetId="4">#REF!</definedName>
    <definedName name="________________Ser200705" localSheetId="5">#REF!</definedName>
    <definedName name="________________Ser200705" localSheetId="0">#REF!</definedName>
    <definedName name="________________Ser200705">#REF!</definedName>
    <definedName name="________________Ser200712" localSheetId="4">#REF!</definedName>
    <definedName name="________________Ser200712" localSheetId="5">#REF!</definedName>
    <definedName name="________________Ser200712" localSheetId="0">#REF!</definedName>
    <definedName name="________________Ser200712">#REF!</definedName>
    <definedName name="________________Ser201104" localSheetId="4">#REF!</definedName>
    <definedName name="________________Ser201104" localSheetId="5">#REF!</definedName>
    <definedName name="________________Ser201104" localSheetId="0">#REF!</definedName>
    <definedName name="________________Ser201104">#REF!</definedName>
    <definedName name="________________TR2" localSheetId="4">#REF!</definedName>
    <definedName name="________________TR2" localSheetId="5">#REF!</definedName>
    <definedName name="________________TR2" localSheetId="0">#REF!</definedName>
    <definedName name="________________TR2">#REF!</definedName>
    <definedName name="________________TR5" localSheetId="4">#REF!</definedName>
    <definedName name="________________TR5" localSheetId="5">#REF!</definedName>
    <definedName name="________________TR5" localSheetId="0">#REF!</definedName>
    <definedName name="________________TR5">#REF!</definedName>
    <definedName name="_______________Ele200502" localSheetId="4">#REF!</definedName>
    <definedName name="_______________Ele200502" localSheetId="5">#REF!</definedName>
    <definedName name="_______________Ele200502" localSheetId="0">#REF!</definedName>
    <definedName name="_______________Ele200502">#REF!</definedName>
    <definedName name="_______________Ele200609" localSheetId="4">#REF!</definedName>
    <definedName name="_______________Ele200609" localSheetId="5">#REF!</definedName>
    <definedName name="_______________Ele200609" localSheetId="0">#REF!</definedName>
    <definedName name="_______________Ele200609">#REF!</definedName>
    <definedName name="_______________pv2" localSheetId="4">#REF!</definedName>
    <definedName name="_______________pv2" localSheetId="5">#REF!</definedName>
    <definedName name="_______________pv2" localSheetId="0">#REF!</definedName>
    <definedName name="_______________pv2">#REF!</definedName>
    <definedName name="_______________pv3" localSheetId="4">#REF!</definedName>
    <definedName name="_______________pv3" localSheetId="5">#REF!</definedName>
    <definedName name="_______________pv3" localSheetId="0">#REF!</definedName>
    <definedName name="_______________pv3">#REF!</definedName>
    <definedName name="_______________Ser200506" localSheetId="4">#REF!</definedName>
    <definedName name="_______________Ser200506" localSheetId="5">#REF!</definedName>
    <definedName name="_______________Ser200506" localSheetId="0">#REF!</definedName>
    <definedName name="_______________Ser200506">#REF!</definedName>
    <definedName name="_______________Ser200705" localSheetId="4">#REF!</definedName>
    <definedName name="_______________Ser200705" localSheetId="5">#REF!</definedName>
    <definedName name="_______________Ser200705" localSheetId="0">#REF!</definedName>
    <definedName name="_______________Ser200705">#REF!</definedName>
    <definedName name="_______________Ser200712" localSheetId="4">#REF!</definedName>
    <definedName name="_______________Ser200712" localSheetId="5">#REF!</definedName>
    <definedName name="_______________Ser200712" localSheetId="0">#REF!</definedName>
    <definedName name="_______________Ser200712">#REF!</definedName>
    <definedName name="_______________Ser201104" localSheetId="4">#REF!</definedName>
    <definedName name="_______________Ser201104" localSheetId="5">#REF!</definedName>
    <definedName name="_______________Ser201104" localSheetId="0">#REF!</definedName>
    <definedName name="_______________Ser201104">#REF!</definedName>
    <definedName name="_______________TR2" localSheetId="4">#REF!</definedName>
    <definedName name="_______________TR2" localSheetId="5">#REF!</definedName>
    <definedName name="_______________TR2" localSheetId="0">#REF!</definedName>
    <definedName name="_______________TR2">#REF!</definedName>
    <definedName name="_______________TR5" localSheetId="4">#REF!</definedName>
    <definedName name="_______________TR5" localSheetId="5">#REF!</definedName>
    <definedName name="_______________TR5" localSheetId="0">#REF!</definedName>
    <definedName name="_______________TR5">#REF!</definedName>
    <definedName name="______________Ele200502" localSheetId="4">#REF!</definedName>
    <definedName name="______________Ele200502" localSheetId="5">#REF!</definedName>
    <definedName name="______________Ele200502" localSheetId="0">#REF!</definedName>
    <definedName name="______________Ele200502">#REF!</definedName>
    <definedName name="______________Ele200609" localSheetId="4">#REF!</definedName>
    <definedName name="______________Ele200609" localSheetId="5">#REF!</definedName>
    <definedName name="______________Ele200609" localSheetId="0">#REF!</definedName>
    <definedName name="______________Ele200609">#REF!</definedName>
    <definedName name="______________pv2" localSheetId="4">#REF!</definedName>
    <definedName name="______________pv2" localSheetId="5">#REF!</definedName>
    <definedName name="______________pv2" localSheetId="0">#REF!</definedName>
    <definedName name="______________pv2">#REF!</definedName>
    <definedName name="______________pv3" localSheetId="4">#REF!</definedName>
    <definedName name="______________pv3" localSheetId="5">#REF!</definedName>
    <definedName name="______________pv3" localSheetId="0">#REF!</definedName>
    <definedName name="______________pv3">#REF!</definedName>
    <definedName name="______________Ser200506" localSheetId="4">#REF!</definedName>
    <definedName name="______________Ser200506" localSheetId="5">#REF!</definedName>
    <definedName name="______________Ser200506" localSheetId="0">#REF!</definedName>
    <definedName name="______________Ser200506">#REF!</definedName>
    <definedName name="______________Ser200705" localSheetId="4">#REF!</definedName>
    <definedName name="______________Ser200705" localSheetId="5">#REF!</definedName>
    <definedName name="______________Ser200705" localSheetId="0">#REF!</definedName>
    <definedName name="______________Ser200705">#REF!</definedName>
    <definedName name="______________Ser200712" localSheetId="4">#REF!</definedName>
    <definedName name="______________Ser200712" localSheetId="5">#REF!</definedName>
    <definedName name="______________Ser200712" localSheetId="0">#REF!</definedName>
    <definedName name="______________Ser200712">#REF!</definedName>
    <definedName name="______________Ser201104" localSheetId="4">#REF!</definedName>
    <definedName name="______________Ser201104" localSheetId="5">#REF!</definedName>
    <definedName name="______________Ser201104" localSheetId="0">#REF!</definedName>
    <definedName name="______________Ser201104">#REF!</definedName>
    <definedName name="______________TR2" localSheetId="4">#REF!</definedName>
    <definedName name="______________TR2" localSheetId="5">#REF!</definedName>
    <definedName name="______________TR2" localSheetId="0">#REF!</definedName>
    <definedName name="______________TR2">#REF!</definedName>
    <definedName name="______________TR5" localSheetId="4">#REF!</definedName>
    <definedName name="______________TR5" localSheetId="5">#REF!</definedName>
    <definedName name="______________TR5" localSheetId="0">#REF!</definedName>
    <definedName name="______________TR5">#REF!</definedName>
    <definedName name="_____________Ele200502" localSheetId="4">#REF!</definedName>
    <definedName name="_____________Ele200502" localSheetId="5">#REF!</definedName>
    <definedName name="_____________Ele200502" localSheetId="0">#REF!</definedName>
    <definedName name="_____________Ele200502">#REF!</definedName>
    <definedName name="_____________Ele200609" localSheetId="4">#REF!</definedName>
    <definedName name="_____________Ele200609" localSheetId="5">#REF!</definedName>
    <definedName name="_____________Ele200609" localSheetId="0">#REF!</definedName>
    <definedName name="_____________Ele200609">#REF!</definedName>
    <definedName name="_____________pv2" localSheetId="4">#REF!</definedName>
    <definedName name="_____________pv2" localSheetId="5">#REF!</definedName>
    <definedName name="_____________pv2" localSheetId="0">#REF!</definedName>
    <definedName name="_____________pv2">#REF!</definedName>
    <definedName name="_____________pv3" localSheetId="4">#REF!</definedName>
    <definedName name="_____________pv3" localSheetId="5">#REF!</definedName>
    <definedName name="_____________pv3" localSheetId="0">#REF!</definedName>
    <definedName name="_____________pv3">#REF!</definedName>
    <definedName name="_____________REV5" localSheetId="4">#REF!</definedName>
    <definedName name="_____________REV5" localSheetId="5">#REF!</definedName>
    <definedName name="_____________REV5" localSheetId="0">#REF!</definedName>
    <definedName name="_____________REV5">#REF!</definedName>
    <definedName name="_____________Ser200506" localSheetId="4">#REF!</definedName>
    <definedName name="_____________Ser200506" localSheetId="5">#REF!</definedName>
    <definedName name="_____________Ser200506" localSheetId="0">#REF!</definedName>
    <definedName name="_____________Ser200506">#REF!</definedName>
    <definedName name="_____________Ser200705" localSheetId="4">#REF!</definedName>
    <definedName name="_____________Ser200705" localSheetId="5">#REF!</definedName>
    <definedName name="_____________Ser200705" localSheetId="0">#REF!</definedName>
    <definedName name="_____________Ser200705">#REF!</definedName>
    <definedName name="_____________Ser200712" localSheetId="4">#REF!</definedName>
    <definedName name="_____________Ser200712" localSheetId="5">#REF!</definedName>
    <definedName name="_____________Ser200712" localSheetId="0">#REF!</definedName>
    <definedName name="_____________Ser200712">#REF!</definedName>
    <definedName name="_____________Ser201104" localSheetId="4">#REF!</definedName>
    <definedName name="_____________Ser201104" localSheetId="5">#REF!</definedName>
    <definedName name="_____________Ser201104" localSheetId="0">#REF!</definedName>
    <definedName name="_____________Ser201104">#REF!</definedName>
    <definedName name="_____________TR2" localSheetId="4">#REF!</definedName>
    <definedName name="_____________TR2" localSheetId="5">#REF!</definedName>
    <definedName name="_____________TR2" localSheetId="0">#REF!</definedName>
    <definedName name="_____________TR2">#REF!</definedName>
    <definedName name="_____________TR5" localSheetId="4">#REF!</definedName>
    <definedName name="_____________TR5" localSheetId="5">#REF!</definedName>
    <definedName name="_____________TR5" localSheetId="0">#REF!</definedName>
    <definedName name="_____________TR5">#REF!</definedName>
    <definedName name="____________Ele200502" localSheetId="4">#REF!</definedName>
    <definedName name="____________Ele200502" localSheetId="5">#REF!</definedName>
    <definedName name="____________Ele200502" localSheetId="0">#REF!</definedName>
    <definedName name="____________Ele200502">#REF!</definedName>
    <definedName name="____________Ele200609" localSheetId="4">#REF!</definedName>
    <definedName name="____________Ele200609" localSheetId="5">#REF!</definedName>
    <definedName name="____________Ele200609" localSheetId="0">#REF!</definedName>
    <definedName name="____________Ele200609">#REF!</definedName>
    <definedName name="____________pv2" localSheetId="4">#REF!</definedName>
    <definedName name="____________pv2" localSheetId="5">#REF!</definedName>
    <definedName name="____________pv2" localSheetId="0">#REF!</definedName>
    <definedName name="____________pv2">#REF!</definedName>
    <definedName name="____________pv3" localSheetId="4">#REF!</definedName>
    <definedName name="____________pv3" localSheetId="5">#REF!</definedName>
    <definedName name="____________pv3" localSheetId="0">#REF!</definedName>
    <definedName name="____________pv3">#REF!</definedName>
    <definedName name="____________REV5" localSheetId="4">#REF!</definedName>
    <definedName name="____________REV5" localSheetId="5">#REF!</definedName>
    <definedName name="____________REV5" localSheetId="0">#REF!</definedName>
    <definedName name="____________REV5">#REF!</definedName>
    <definedName name="____________Ser200506" localSheetId="4">#REF!</definedName>
    <definedName name="____________Ser200506" localSheetId="5">#REF!</definedName>
    <definedName name="____________Ser200506" localSheetId="0">#REF!</definedName>
    <definedName name="____________Ser200506">#REF!</definedName>
    <definedName name="____________Ser200705" localSheetId="4">#REF!</definedName>
    <definedName name="____________Ser200705" localSheetId="5">#REF!</definedName>
    <definedName name="____________Ser200705" localSheetId="0">#REF!</definedName>
    <definedName name="____________Ser200705">#REF!</definedName>
    <definedName name="____________Ser200712" localSheetId="4">#REF!</definedName>
    <definedName name="____________Ser200712" localSheetId="5">#REF!</definedName>
    <definedName name="____________Ser200712" localSheetId="0">#REF!</definedName>
    <definedName name="____________Ser200712">#REF!</definedName>
    <definedName name="____________Ser201104" localSheetId="4">#REF!</definedName>
    <definedName name="____________Ser201104" localSheetId="5">#REF!</definedName>
    <definedName name="____________Ser201104" localSheetId="0">#REF!</definedName>
    <definedName name="____________Ser201104">#REF!</definedName>
    <definedName name="____________TR2" localSheetId="4">#REF!</definedName>
    <definedName name="____________TR2" localSheetId="5">#REF!</definedName>
    <definedName name="____________TR2" localSheetId="0">#REF!</definedName>
    <definedName name="____________TR2">#REF!</definedName>
    <definedName name="____________TR5" localSheetId="4">#REF!</definedName>
    <definedName name="____________TR5" localSheetId="5">#REF!</definedName>
    <definedName name="____________TR5" localSheetId="0">#REF!</definedName>
    <definedName name="____________TR5">#REF!</definedName>
    <definedName name="___________Ele200502" localSheetId="4">#REF!</definedName>
    <definedName name="___________Ele200502" localSheetId="5">#REF!</definedName>
    <definedName name="___________Ele200502" localSheetId="0">#REF!</definedName>
    <definedName name="___________Ele200502">#REF!</definedName>
    <definedName name="___________Ele200609" localSheetId="4">#REF!</definedName>
    <definedName name="___________Ele200609" localSheetId="5">#REF!</definedName>
    <definedName name="___________Ele200609" localSheetId="0">#REF!</definedName>
    <definedName name="___________Ele200609">#REF!</definedName>
    <definedName name="___________pv2" localSheetId="4">#REF!</definedName>
    <definedName name="___________pv2" localSheetId="5">#REF!</definedName>
    <definedName name="___________pv2" localSheetId="0">#REF!</definedName>
    <definedName name="___________pv2">#REF!</definedName>
    <definedName name="___________pv3" localSheetId="4">#REF!</definedName>
    <definedName name="___________pv3" localSheetId="5">#REF!</definedName>
    <definedName name="___________pv3" localSheetId="0">#REF!</definedName>
    <definedName name="___________pv3">#REF!</definedName>
    <definedName name="___________REV5" localSheetId="4">#REF!</definedName>
    <definedName name="___________REV5" localSheetId="5">#REF!</definedName>
    <definedName name="___________REV5" localSheetId="0">#REF!</definedName>
    <definedName name="___________REV5">#REF!</definedName>
    <definedName name="___________Ser200506" localSheetId="4">#REF!</definedName>
    <definedName name="___________Ser200506" localSheetId="5">#REF!</definedName>
    <definedName name="___________Ser200506" localSheetId="0">#REF!</definedName>
    <definedName name="___________Ser200506">#REF!</definedName>
    <definedName name="___________Ser200705" localSheetId="4">#REF!</definedName>
    <definedName name="___________Ser200705" localSheetId="5">#REF!</definedName>
    <definedName name="___________Ser200705" localSheetId="0">#REF!</definedName>
    <definedName name="___________Ser200705">#REF!</definedName>
    <definedName name="___________Ser200712" localSheetId="4">#REF!</definedName>
    <definedName name="___________Ser200712" localSheetId="5">#REF!</definedName>
    <definedName name="___________Ser200712" localSheetId="0">#REF!</definedName>
    <definedName name="___________Ser200712">#REF!</definedName>
    <definedName name="___________Ser201104" localSheetId="4">#REF!</definedName>
    <definedName name="___________Ser201104" localSheetId="5">#REF!</definedName>
    <definedName name="___________Ser201104" localSheetId="0">#REF!</definedName>
    <definedName name="___________Ser201104">#REF!</definedName>
    <definedName name="___________TR2" localSheetId="4">#REF!</definedName>
    <definedName name="___________TR2" localSheetId="5">#REF!</definedName>
    <definedName name="___________TR2" localSheetId="0">#REF!</definedName>
    <definedName name="___________TR2">#REF!</definedName>
    <definedName name="___________TR5" localSheetId="4">#REF!</definedName>
    <definedName name="___________TR5" localSheetId="5">#REF!</definedName>
    <definedName name="___________TR5" localSheetId="0">#REF!</definedName>
    <definedName name="___________TR5">#REF!</definedName>
    <definedName name="__________abc2" localSheetId="4">#REF!</definedName>
    <definedName name="__________abc2" localSheetId="5">#REF!</definedName>
    <definedName name="__________abc2" localSheetId="0">#REF!</definedName>
    <definedName name="__________abc2">#REF!</definedName>
    <definedName name="__________Ele200502" localSheetId="4">#REF!</definedName>
    <definedName name="__________Ele200502" localSheetId="5">#REF!</definedName>
    <definedName name="__________Ele200502" localSheetId="0">#REF!</definedName>
    <definedName name="__________Ele200502">#REF!</definedName>
    <definedName name="__________Ele200609" localSheetId="4">#REF!</definedName>
    <definedName name="__________Ele200609" localSheetId="5">#REF!</definedName>
    <definedName name="__________Ele200609" localSheetId="0">#REF!</definedName>
    <definedName name="__________Ele200609">#REF!</definedName>
    <definedName name="__________pv2" localSheetId="4">#REF!</definedName>
    <definedName name="__________pv2" localSheetId="5">#REF!</definedName>
    <definedName name="__________pv2" localSheetId="0">#REF!</definedName>
    <definedName name="__________pv2">#REF!</definedName>
    <definedName name="__________pv3" localSheetId="4">#REF!</definedName>
    <definedName name="__________pv3" localSheetId="5">#REF!</definedName>
    <definedName name="__________pv3" localSheetId="0">#REF!</definedName>
    <definedName name="__________pv3">#REF!</definedName>
    <definedName name="__________REV5" localSheetId="4">#REF!</definedName>
    <definedName name="__________REV5" localSheetId="5">#REF!</definedName>
    <definedName name="__________REV5" localSheetId="0">#REF!</definedName>
    <definedName name="__________REV5">#REF!</definedName>
    <definedName name="__________Ser200506" localSheetId="4">#REF!</definedName>
    <definedName name="__________Ser200506" localSheetId="5">#REF!</definedName>
    <definedName name="__________Ser200506" localSheetId="0">#REF!</definedName>
    <definedName name="__________Ser200506">#REF!</definedName>
    <definedName name="__________Ser200705" localSheetId="4">#REF!</definedName>
    <definedName name="__________Ser200705" localSheetId="5">#REF!</definedName>
    <definedName name="__________Ser200705" localSheetId="0">#REF!</definedName>
    <definedName name="__________Ser200705">#REF!</definedName>
    <definedName name="__________Ser200712" localSheetId="4">#REF!</definedName>
    <definedName name="__________Ser200712" localSheetId="5">#REF!</definedName>
    <definedName name="__________Ser200712" localSheetId="0">#REF!</definedName>
    <definedName name="__________Ser200712">#REF!</definedName>
    <definedName name="__________Ser201104" localSheetId="4">#REF!</definedName>
    <definedName name="__________Ser201104" localSheetId="5">#REF!</definedName>
    <definedName name="__________Ser201104" localSheetId="0">#REF!</definedName>
    <definedName name="__________Ser201104">#REF!</definedName>
    <definedName name="__________TR2" localSheetId="4">#REF!</definedName>
    <definedName name="__________TR2" localSheetId="5">#REF!</definedName>
    <definedName name="__________TR2" localSheetId="0">#REF!</definedName>
    <definedName name="__________TR2">#REF!</definedName>
    <definedName name="__________TR5" localSheetId="4">#REF!</definedName>
    <definedName name="__________TR5" localSheetId="5">#REF!</definedName>
    <definedName name="__________TR5" localSheetId="0">#REF!</definedName>
    <definedName name="__________TR5">#REF!</definedName>
    <definedName name="_________abc2" localSheetId="4">#REF!</definedName>
    <definedName name="_________abc2" localSheetId="5">#REF!</definedName>
    <definedName name="_________abc2" localSheetId="0">#REF!</definedName>
    <definedName name="_________abc2">#REF!</definedName>
    <definedName name="_________Ele200502" localSheetId="4">#REF!</definedName>
    <definedName name="_________Ele200502" localSheetId="5">#REF!</definedName>
    <definedName name="_________Ele200502" localSheetId="0">#REF!</definedName>
    <definedName name="_________Ele200502">#REF!</definedName>
    <definedName name="_________Ele200609" localSheetId="4">#REF!</definedName>
    <definedName name="_________Ele200609" localSheetId="5">#REF!</definedName>
    <definedName name="_________Ele200609" localSheetId="0">#REF!</definedName>
    <definedName name="_________Ele200609">#REF!</definedName>
    <definedName name="_________pv2" localSheetId="4">#REF!</definedName>
    <definedName name="_________pv2" localSheetId="5">#REF!</definedName>
    <definedName name="_________pv2" localSheetId="0">#REF!</definedName>
    <definedName name="_________pv2">#REF!</definedName>
    <definedName name="_________pv3" localSheetId="4">#REF!</definedName>
    <definedName name="_________pv3" localSheetId="5">#REF!</definedName>
    <definedName name="_________pv3" localSheetId="0">#REF!</definedName>
    <definedName name="_________pv3">#REF!</definedName>
    <definedName name="_________REV5" localSheetId="4">#REF!</definedName>
    <definedName name="_________REV5" localSheetId="5">#REF!</definedName>
    <definedName name="_________REV5" localSheetId="0">#REF!</definedName>
    <definedName name="_________REV5">#REF!</definedName>
    <definedName name="_________Ser200506" localSheetId="4">#REF!</definedName>
    <definedName name="_________Ser200506" localSheetId="5">#REF!</definedName>
    <definedName name="_________Ser200506" localSheetId="0">#REF!</definedName>
    <definedName name="_________Ser200506">#REF!</definedName>
    <definedName name="_________Ser200705" localSheetId="4">#REF!</definedName>
    <definedName name="_________Ser200705" localSheetId="5">#REF!</definedName>
    <definedName name="_________Ser200705" localSheetId="0">#REF!</definedName>
    <definedName name="_________Ser200705">#REF!</definedName>
    <definedName name="_________Ser200712" localSheetId="4">#REF!</definedName>
    <definedName name="_________Ser200712" localSheetId="5">#REF!</definedName>
    <definedName name="_________Ser200712" localSheetId="0">#REF!</definedName>
    <definedName name="_________Ser200712">#REF!</definedName>
    <definedName name="_________Ser201104" localSheetId="4">#REF!</definedName>
    <definedName name="_________Ser201104" localSheetId="5">#REF!</definedName>
    <definedName name="_________Ser201104" localSheetId="0">#REF!</definedName>
    <definedName name="_________Ser201104">#REF!</definedName>
    <definedName name="_________TR2" localSheetId="4">#REF!</definedName>
    <definedName name="_________TR2" localSheetId="5">#REF!</definedName>
    <definedName name="_________TR2" localSheetId="0">#REF!</definedName>
    <definedName name="_________TR2">#REF!</definedName>
    <definedName name="_________TR5" localSheetId="4">#REF!</definedName>
    <definedName name="_________TR5" localSheetId="5">#REF!</definedName>
    <definedName name="_________TR5" localSheetId="0">#REF!</definedName>
    <definedName name="_________TR5">#REF!</definedName>
    <definedName name="________abc2" localSheetId="4">#REF!</definedName>
    <definedName name="________abc2" localSheetId="5">#REF!</definedName>
    <definedName name="________abc2" localSheetId="0">#REF!</definedName>
    <definedName name="________abc2">#REF!</definedName>
    <definedName name="________Ele200502" localSheetId="4">#REF!</definedName>
    <definedName name="________Ele200502" localSheetId="5">#REF!</definedName>
    <definedName name="________Ele200502" localSheetId="0">#REF!</definedName>
    <definedName name="________Ele200502">#REF!</definedName>
    <definedName name="________Ele200609" localSheetId="4">#REF!</definedName>
    <definedName name="________Ele200609" localSheetId="5">#REF!</definedName>
    <definedName name="________Ele200609" localSheetId="0">#REF!</definedName>
    <definedName name="________Ele200609">#REF!</definedName>
    <definedName name="________pv2" localSheetId="4">#REF!</definedName>
    <definedName name="________pv2" localSheetId="5">#REF!</definedName>
    <definedName name="________pv2" localSheetId="0">#REF!</definedName>
    <definedName name="________pv2">#REF!</definedName>
    <definedName name="________pv3" localSheetId="4">#REF!</definedName>
    <definedName name="________pv3" localSheetId="5">#REF!</definedName>
    <definedName name="________pv3" localSheetId="0">#REF!</definedName>
    <definedName name="________pv3">#REF!</definedName>
    <definedName name="________REV5" localSheetId="4">#REF!</definedName>
    <definedName name="________REV5" localSheetId="5">#REF!</definedName>
    <definedName name="________REV5" localSheetId="0">#REF!</definedName>
    <definedName name="________REV5">#REF!</definedName>
    <definedName name="________Ser200506" localSheetId="4">#REF!</definedName>
    <definedName name="________Ser200506" localSheetId="5">#REF!</definedName>
    <definedName name="________Ser200506" localSheetId="0">#REF!</definedName>
    <definedName name="________Ser200506">#REF!</definedName>
    <definedName name="________Ser200705" localSheetId="4">#REF!</definedName>
    <definedName name="________Ser200705" localSheetId="5">#REF!</definedName>
    <definedName name="________Ser200705" localSheetId="0">#REF!</definedName>
    <definedName name="________Ser200705">#REF!</definedName>
    <definedName name="________Ser200712" localSheetId="4">#REF!</definedName>
    <definedName name="________Ser200712" localSheetId="5">#REF!</definedName>
    <definedName name="________Ser200712" localSheetId="0">#REF!</definedName>
    <definedName name="________Ser200712">#REF!</definedName>
    <definedName name="________Ser201104" localSheetId="4">#REF!</definedName>
    <definedName name="________Ser201104" localSheetId="5">#REF!</definedName>
    <definedName name="________Ser201104" localSheetId="0">#REF!</definedName>
    <definedName name="________Ser201104">#REF!</definedName>
    <definedName name="________TR2" localSheetId="4">#REF!</definedName>
    <definedName name="________TR2" localSheetId="5">#REF!</definedName>
    <definedName name="________TR2" localSheetId="0">#REF!</definedName>
    <definedName name="________TR2">#REF!</definedName>
    <definedName name="________TR5" localSheetId="4">#REF!</definedName>
    <definedName name="________TR5" localSheetId="5">#REF!</definedName>
    <definedName name="________TR5" localSheetId="0">#REF!</definedName>
    <definedName name="________TR5">#REF!</definedName>
    <definedName name="_______abc2" localSheetId="4">#REF!</definedName>
    <definedName name="_______abc2" localSheetId="5">#REF!</definedName>
    <definedName name="_______abc2" localSheetId="0">#REF!</definedName>
    <definedName name="_______abc2">#REF!</definedName>
    <definedName name="_______Ele200502" localSheetId="4">#REF!</definedName>
    <definedName name="_______Ele200502" localSheetId="5">#REF!</definedName>
    <definedName name="_______Ele200502" localSheetId="0">#REF!</definedName>
    <definedName name="_______Ele200502">#REF!</definedName>
    <definedName name="_______Ele200609" localSheetId="4">#REF!</definedName>
    <definedName name="_______Ele200609" localSheetId="5">#REF!</definedName>
    <definedName name="_______Ele200609" localSheetId="0">#REF!</definedName>
    <definedName name="_______Ele200609">#REF!</definedName>
    <definedName name="_______pv2" localSheetId="4">#REF!</definedName>
    <definedName name="_______pv2" localSheetId="5">#REF!</definedName>
    <definedName name="_______pv2" localSheetId="0">#REF!</definedName>
    <definedName name="_______pv2">#REF!</definedName>
    <definedName name="_______pv3" localSheetId="4">#REF!</definedName>
    <definedName name="_______pv3" localSheetId="5">#REF!</definedName>
    <definedName name="_______pv3" localSheetId="0">#REF!</definedName>
    <definedName name="_______pv3">#REF!</definedName>
    <definedName name="_______REV5" localSheetId="4">#REF!</definedName>
    <definedName name="_______REV5" localSheetId="5">#REF!</definedName>
    <definedName name="_______REV5" localSheetId="0">#REF!</definedName>
    <definedName name="_______REV5">#REF!</definedName>
    <definedName name="_______Ser200506" localSheetId="4">#REF!</definedName>
    <definedName name="_______Ser200506" localSheetId="5">#REF!</definedName>
    <definedName name="_______Ser200506" localSheetId="0">#REF!</definedName>
    <definedName name="_______Ser200506">#REF!</definedName>
    <definedName name="_______Ser200705" localSheetId="4">#REF!</definedName>
    <definedName name="_______Ser200705" localSheetId="5">#REF!</definedName>
    <definedName name="_______Ser200705" localSheetId="0">#REF!</definedName>
    <definedName name="_______Ser200705">#REF!</definedName>
    <definedName name="_______Ser200712" localSheetId="4">#REF!</definedName>
    <definedName name="_______Ser200712" localSheetId="5">#REF!</definedName>
    <definedName name="_______Ser200712" localSheetId="0">#REF!</definedName>
    <definedName name="_______Ser200712">#REF!</definedName>
    <definedName name="_______Ser201104" localSheetId="4">#REF!</definedName>
    <definedName name="_______Ser201104" localSheetId="5">#REF!</definedName>
    <definedName name="_______Ser201104" localSheetId="0">#REF!</definedName>
    <definedName name="_______Ser201104">#REF!</definedName>
    <definedName name="_______TR2" localSheetId="4">#REF!</definedName>
    <definedName name="_______TR2" localSheetId="5">#REF!</definedName>
    <definedName name="_______TR2" localSheetId="0">#REF!</definedName>
    <definedName name="_______TR2">#REF!</definedName>
    <definedName name="_______TR5" localSheetId="4">#REF!</definedName>
    <definedName name="_______TR5" localSheetId="5">#REF!</definedName>
    <definedName name="_______TR5" localSheetId="0">#REF!</definedName>
    <definedName name="_______TR5">#REF!</definedName>
    <definedName name="______abc2" localSheetId="4">#REF!</definedName>
    <definedName name="______abc2" localSheetId="5">#REF!</definedName>
    <definedName name="______abc2" localSheetId="0">#REF!</definedName>
    <definedName name="______abc2">#REF!</definedName>
    <definedName name="______Ele200502" localSheetId="4">#REF!</definedName>
    <definedName name="______Ele200502" localSheetId="5">#REF!</definedName>
    <definedName name="______Ele200502" localSheetId="0">#REF!</definedName>
    <definedName name="______Ele200502">#REF!</definedName>
    <definedName name="______Ele200609" localSheetId="4">#REF!</definedName>
    <definedName name="______Ele200609" localSheetId="5">#REF!</definedName>
    <definedName name="______Ele200609" localSheetId="0">#REF!</definedName>
    <definedName name="______Ele200609">#REF!</definedName>
    <definedName name="______pv2" localSheetId="4">#REF!</definedName>
    <definedName name="______pv2" localSheetId="5">#REF!</definedName>
    <definedName name="______pv2" localSheetId="0">#REF!</definedName>
    <definedName name="______pv2">#REF!</definedName>
    <definedName name="______pv3" localSheetId="4">#REF!</definedName>
    <definedName name="______pv3" localSheetId="5">#REF!</definedName>
    <definedName name="______pv3" localSheetId="0">#REF!</definedName>
    <definedName name="______pv3">#REF!</definedName>
    <definedName name="______REV5" localSheetId="4">#REF!</definedName>
    <definedName name="______REV5" localSheetId="5">#REF!</definedName>
    <definedName name="______REV5" localSheetId="0">#REF!</definedName>
    <definedName name="______REV5">#REF!</definedName>
    <definedName name="______Ser200506" localSheetId="4">#REF!</definedName>
    <definedName name="______Ser200506" localSheetId="5">#REF!</definedName>
    <definedName name="______Ser200506" localSheetId="0">#REF!</definedName>
    <definedName name="______Ser200506">#REF!</definedName>
    <definedName name="______Ser200705" localSheetId="4">#REF!</definedName>
    <definedName name="______Ser200705" localSheetId="5">#REF!</definedName>
    <definedName name="______Ser200705" localSheetId="0">#REF!</definedName>
    <definedName name="______Ser200705">#REF!</definedName>
    <definedName name="______Ser200712" localSheetId="4">#REF!</definedName>
    <definedName name="______Ser200712" localSheetId="5">#REF!</definedName>
    <definedName name="______Ser200712" localSheetId="0">#REF!</definedName>
    <definedName name="______Ser200712">#REF!</definedName>
    <definedName name="______Ser201104" localSheetId="4">#REF!</definedName>
    <definedName name="______Ser201104" localSheetId="5">#REF!</definedName>
    <definedName name="______Ser201104" localSheetId="0">#REF!</definedName>
    <definedName name="______Ser201104">#REF!</definedName>
    <definedName name="______TR2" localSheetId="4">#REF!</definedName>
    <definedName name="______TR2" localSheetId="5">#REF!</definedName>
    <definedName name="______TR2" localSheetId="0">#REF!</definedName>
    <definedName name="______TR2">#REF!</definedName>
    <definedName name="______TR5" localSheetId="4">#REF!</definedName>
    <definedName name="______TR5" localSheetId="5">#REF!</definedName>
    <definedName name="______TR5" localSheetId="0">#REF!</definedName>
    <definedName name="______TR5">#REF!</definedName>
    <definedName name="_____abc2" localSheetId="4">#REF!</definedName>
    <definedName name="_____abc2" localSheetId="5">#REF!</definedName>
    <definedName name="_____abc2" localSheetId="0">#REF!</definedName>
    <definedName name="_____abc2">#REF!</definedName>
    <definedName name="_____Ele200502" localSheetId="4">#REF!</definedName>
    <definedName name="_____Ele200502" localSheetId="5">#REF!</definedName>
    <definedName name="_____Ele200502" localSheetId="0">#REF!</definedName>
    <definedName name="_____Ele200502">#REF!</definedName>
    <definedName name="_____Ele200609" localSheetId="4">#REF!</definedName>
    <definedName name="_____Ele200609" localSheetId="5">#REF!</definedName>
    <definedName name="_____Ele200609" localSheetId="0">#REF!</definedName>
    <definedName name="_____Ele200609">#REF!</definedName>
    <definedName name="_____pv2" localSheetId="4">#REF!</definedName>
    <definedName name="_____pv2" localSheetId="5">#REF!</definedName>
    <definedName name="_____pv2" localSheetId="0">#REF!</definedName>
    <definedName name="_____pv2">#REF!</definedName>
    <definedName name="_____pv3" localSheetId="4">#REF!</definedName>
    <definedName name="_____pv3" localSheetId="5">#REF!</definedName>
    <definedName name="_____pv3" localSheetId="0">#REF!</definedName>
    <definedName name="_____pv3">#REF!</definedName>
    <definedName name="_____REV5" localSheetId="4">#REF!</definedName>
    <definedName name="_____REV5" localSheetId="5">#REF!</definedName>
    <definedName name="_____REV5" localSheetId="0">#REF!</definedName>
    <definedName name="_____REV5">#REF!</definedName>
    <definedName name="_____Ser200506" localSheetId="4">#REF!</definedName>
    <definedName name="_____Ser200506" localSheetId="5">#REF!</definedName>
    <definedName name="_____Ser200506" localSheetId="0">#REF!</definedName>
    <definedName name="_____Ser200506">#REF!</definedName>
    <definedName name="_____Ser200705" localSheetId="4">#REF!</definedName>
    <definedName name="_____Ser200705" localSheetId="5">#REF!</definedName>
    <definedName name="_____Ser200705" localSheetId="0">#REF!</definedName>
    <definedName name="_____Ser200705">#REF!</definedName>
    <definedName name="_____Ser200712" localSheetId="4">#REF!</definedName>
    <definedName name="_____Ser200712" localSheetId="5">#REF!</definedName>
    <definedName name="_____Ser200712" localSheetId="0">#REF!</definedName>
    <definedName name="_____Ser200712">#REF!</definedName>
    <definedName name="_____Ser201104" localSheetId="4">#REF!</definedName>
    <definedName name="_____Ser201104" localSheetId="5">#REF!</definedName>
    <definedName name="_____Ser201104" localSheetId="0">#REF!</definedName>
    <definedName name="_____Ser201104">#REF!</definedName>
    <definedName name="_____TR2" localSheetId="4">#REF!</definedName>
    <definedName name="_____TR2" localSheetId="5">#REF!</definedName>
    <definedName name="_____TR2" localSheetId="0">#REF!</definedName>
    <definedName name="_____TR2">#REF!</definedName>
    <definedName name="_____TR5" localSheetId="4">#REF!</definedName>
    <definedName name="_____TR5" localSheetId="5">#REF!</definedName>
    <definedName name="_____TR5" localSheetId="0">#REF!</definedName>
    <definedName name="_____TR5">#REF!</definedName>
    <definedName name="____abc2" localSheetId="4">#REF!</definedName>
    <definedName name="____abc2" localSheetId="5">#REF!</definedName>
    <definedName name="____abc2" localSheetId="0">#REF!</definedName>
    <definedName name="____abc2">#REF!</definedName>
    <definedName name="____Ele200502" localSheetId="4">#REF!</definedName>
    <definedName name="____Ele200502" localSheetId="5">#REF!</definedName>
    <definedName name="____Ele200502" localSheetId="0">#REF!</definedName>
    <definedName name="____Ele200502">#REF!</definedName>
    <definedName name="____Ele200609" localSheetId="4">#REF!</definedName>
    <definedName name="____Ele200609" localSheetId="5">#REF!</definedName>
    <definedName name="____Ele200609" localSheetId="0">#REF!</definedName>
    <definedName name="____Ele200609">#REF!</definedName>
    <definedName name="____pv2" localSheetId="4">#REF!</definedName>
    <definedName name="____pv2" localSheetId="5">#REF!</definedName>
    <definedName name="____pv2" localSheetId="0">#REF!</definedName>
    <definedName name="____pv2">#REF!</definedName>
    <definedName name="____pv3" localSheetId="4">#REF!</definedName>
    <definedName name="____pv3" localSheetId="5">#REF!</definedName>
    <definedName name="____pv3" localSheetId="0">#REF!</definedName>
    <definedName name="____pv3">#REF!</definedName>
    <definedName name="____REV5" localSheetId="4">#REF!</definedName>
    <definedName name="____REV5" localSheetId="5">#REF!</definedName>
    <definedName name="____REV5" localSheetId="0">#REF!</definedName>
    <definedName name="____REV5">#REF!</definedName>
    <definedName name="____Ser200506" localSheetId="4">#REF!</definedName>
    <definedName name="____Ser200506" localSheetId="5">#REF!</definedName>
    <definedName name="____Ser200506" localSheetId="0">#REF!</definedName>
    <definedName name="____Ser200506">#REF!</definedName>
    <definedName name="____Ser200705" localSheetId="4">#REF!</definedName>
    <definedName name="____Ser200705" localSheetId="5">#REF!</definedName>
    <definedName name="____Ser200705" localSheetId="0">#REF!</definedName>
    <definedName name="____Ser200705">#REF!</definedName>
    <definedName name="____Ser200712" localSheetId="4">#REF!</definedName>
    <definedName name="____Ser200712" localSheetId="5">#REF!</definedName>
    <definedName name="____Ser200712" localSheetId="0">#REF!</definedName>
    <definedName name="____Ser200712">#REF!</definedName>
    <definedName name="____Ser201104" localSheetId="4">#REF!</definedName>
    <definedName name="____Ser201104" localSheetId="5">#REF!</definedName>
    <definedName name="____Ser201104" localSheetId="0">#REF!</definedName>
    <definedName name="____Ser201104">#REF!</definedName>
    <definedName name="____TR2" localSheetId="4">#REF!</definedName>
    <definedName name="____TR2" localSheetId="5">#REF!</definedName>
    <definedName name="____TR2" localSheetId="0">#REF!</definedName>
    <definedName name="____TR2">#REF!</definedName>
    <definedName name="____TR5" localSheetId="4">#REF!</definedName>
    <definedName name="____TR5" localSheetId="5">#REF!</definedName>
    <definedName name="____TR5" localSheetId="0">#REF!</definedName>
    <definedName name="____TR5">#REF!</definedName>
    <definedName name="___abc2" localSheetId="4">#REF!</definedName>
    <definedName name="___abc2" localSheetId="5">#REF!</definedName>
    <definedName name="___abc2" localSheetId="0">#REF!</definedName>
    <definedName name="___abc2">#REF!</definedName>
    <definedName name="___Ele200502" localSheetId="4">#REF!</definedName>
    <definedName name="___Ele200502" localSheetId="5">#REF!</definedName>
    <definedName name="___Ele200502" localSheetId="0">#REF!</definedName>
    <definedName name="___Ele200502">#REF!</definedName>
    <definedName name="___Ele200609" localSheetId="4">#REF!</definedName>
    <definedName name="___Ele200609" localSheetId="5">#REF!</definedName>
    <definedName name="___Ele200609" localSheetId="0">#REF!</definedName>
    <definedName name="___Ele200609">#REF!</definedName>
    <definedName name="___pv2" localSheetId="4">#REF!</definedName>
    <definedName name="___pv2" localSheetId="5">#REF!</definedName>
    <definedName name="___pv2" localSheetId="0">#REF!</definedName>
    <definedName name="___pv2">#REF!</definedName>
    <definedName name="___pv3" localSheetId="4">#REF!</definedName>
    <definedName name="___pv3" localSheetId="5">#REF!</definedName>
    <definedName name="___pv3" localSheetId="0">#REF!</definedName>
    <definedName name="___pv3">#REF!</definedName>
    <definedName name="___REV5" localSheetId="4">#REF!</definedName>
    <definedName name="___REV5" localSheetId="5">#REF!</definedName>
    <definedName name="___REV5" localSheetId="0">#REF!</definedName>
    <definedName name="___REV5">#REF!</definedName>
    <definedName name="___Ser200506" localSheetId="4">#REF!</definedName>
    <definedName name="___Ser200506" localSheetId="5">#REF!</definedName>
    <definedName name="___Ser200506" localSheetId="0">#REF!</definedName>
    <definedName name="___Ser200506">#REF!</definedName>
    <definedName name="___Ser200705" localSheetId="4">#REF!</definedName>
    <definedName name="___Ser200705" localSheetId="5">#REF!</definedName>
    <definedName name="___Ser200705" localSheetId="0">#REF!</definedName>
    <definedName name="___Ser200705">#REF!</definedName>
    <definedName name="___Ser200712" localSheetId="4">#REF!</definedName>
    <definedName name="___Ser200712" localSheetId="5">#REF!</definedName>
    <definedName name="___Ser200712" localSheetId="0">#REF!</definedName>
    <definedName name="___Ser200712">#REF!</definedName>
    <definedName name="___Ser201104" localSheetId="4">#REF!</definedName>
    <definedName name="___Ser201104" localSheetId="5">#REF!</definedName>
    <definedName name="___Ser201104" localSheetId="0">#REF!</definedName>
    <definedName name="___Ser201104">#REF!</definedName>
    <definedName name="___TR2" localSheetId="4">#REF!</definedName>
    <definedName name="___TR2" localSheetId="5">#REF!</definedName>
    <definedName name="___TR2" localSheetId="0">#REF!</definedName>
    <definedName name="___TR2">#REF!</definedName>
    <definedName name="___TR5" localSheetId="4">#REF!</definedName>
    <definedName name="___TR5" localSheetId="5">#REF!</definedName>
    <definedName name="___TR5" localSheetId="0">#REF!</definedName>
    <definedName name="___TR5">#REF!</definedName>
    <definedName name="__abc2" localSheetId="4">#REF!</definedName>
    <definedName name="__abc2" localSheetId="5">#REF!</definedName>
    <definedName name="__abc2" localSheetId="0">#REF!</definedName>
    <definedName name="__abc2">#REF!</definedName>
    <definedName name="__Ele200502" localSheetId="4">#REF!</definedName>
    <definedName name="__Ele200502" localSheetId="5">#REF!</definedName>
    <definedName name="__Ele200502" localSheetId="0">#REF!</definedName>
    <definedName name="__Ele200502">#REF!</definedName>
    <definedName name="__Ele200609" localSheetId="4">#REF!</definedName>
    <definedName name="__Ele200609" localSheetId="5">#REF!</definedName>
    <definedName name="__Ele200609" localSheetId="0">#REF!</definedName>
    <definedName name="__Ele200609">#REF!</definedName>
    <definedName name="__pv2" localSheetId="4">#REF!</definedName>
    <definedName name="__pv2" localSheetId="5">#REF!</definedName>
    <definedName name="__pv2" localSheetId="0">#REF!</definedName>
    <definedName name="__pv2">#REF!</definedName>
    <definedName name="__pv3" localSheetId="4">#REF!</definedName>
    <definedName name="__pv3" localSheetId="5">#REF!</definedName>
    <definedName name="__pv3" localSheetId="0">#REF!</definedName>
    <definedName name="__pv3">#REF!</definedName>
    <definedName name="__REV5" localSheetId="4">#REF!</definedName>
    <definedName name="__REV5" localSheetId="5">#REF!</definedName>
    <definedName name="__REV5" localSheetId="0">#REF!</definedName>
    <definedName name="__REV5">#REF!</definedName>
    <definedName name="__Ser200506" localSheetId="4">#REF!</definedName>
    <definedName name="__Ser200506" localSheetId="5">#REF!</definedName>
    <definedName name="__Ser200506" localSheetId="0">#REF!</definedName>
    <definedName name="__Ser200506">#REF!</definedName>
    <definedName name="__Ser200705" localSheetId="4">#REF!</definedName>
    <definedName name="__Ser200705" localSheetId="5">#REF!</definedName>
    <definedName name="__Ser200705" localSheetId="0">#REF!</definedName>
    <definedName name="__Ser200705">#REF!</definedName>
    <definedName name="__Ser200712" localSheetId="4">#REF!</definedName>
    <definedName name="__Ser200712" localSheetId="5">#REF!</definedName>
    <definedName name="__Ser200712" localSheetId="0">#REF!</definedName>
    <definedName name="__Ser200712">#REF!</definedName>
    <definedName name="__Ser201104" localSheetId="4">#REF!</definedName>
    <definedName name="__Ser201104" localSheetId="5">#REF!</definedName>
    <definedName name="__Ser201104" localSheetId="0">#REF!</definedName>
    <definedName name="__Ser201104">#REF!</definedName>
    <definedName name="__TR2" localSheetId="4">#REF!</definedName>
    <definedName name="__TR2" localSheetId="5">#REF!</definedName>
    <definedName name="__TR2" localSheetId="0">#REF!</definedName>
    <definedName name="__TR2">#REF!</definedName>
    <definedName name="__TR5" localSheetId="4">#REF!</definedName>
    <definedName name="__TR5" localSheetId="5">#REF!</definedName>
    <definedName name="__TR5" localSheetId="0">#REF!</definedName>
    <definedName name="__TR5">#REF!</definedName>
    <definedName name="_1Excel_BuiltIn_Print_Area_1_1" localSheetId="4">#REF!</definedName>
    <definedName name="_1Excel_BuiltIn_Print_Area_1_1" localSheetId="5">#REF!</definedName>
    <definedName name="_1Excel_BuiltIn_Print_Area_1_1" localSheetId="0">#REF!</definedName>
    <definedName name="_1Excel_BuiltIn_Print_Area_1_1">#REF!</definedName>
    <definedName name="_2Excel_BuiltIn_Print_Area_2_1" localSheetId="4">[2]Estrutura!#REF!</definedName>
    <definedName name="_2Excel_BuiltIn_Print_Area_2_1" localSheetId="5">[2]Estrutura!#REF!</definedName>
    <definedName name="_2Excel_BuiltIn_Print_Area_2_1" localSheetId="0">[2]Estrutura!#REF!</definedName>
    <definedName name="_2Excel_BuiltIn_Print_Area_2_1">[2]Estrutura!#REF!</definedName>
    <definedName name="_3Excel_BuiltIn_Print_Area_4_1" localSheetId="4">#REF!</definedName>
    <definedName name="_3Excel_BuiltIn_Print_Area_4_1" localSheetId="5">#REF!</definedName>
    <definedName name="_3Excel_BuiltIn_Print_Area_4_1" localSheetId="0">#REF!</definedName>
    <definedName name="_3Excel_BuiltIn_Print_Area_4_1">#REF!</definedName>
    <definedName name="_4Excel_BuiltIn_Print_Area_1_1" localSheetId="4">#REF!</definedName>
    <definedName name="_4Excel_BuiltIn_Print_Area_1_1" localSheetId="5">#REF!</definedName>
    <definedName name="_4Excel_BuiltIn_Print_Area_1_1" localSheetId="0">#REF!</definedName>
    <definedName name="_4Excel_BuiltIn_Print_Area_1_1">#REF!</definedName>
    <definedName name="_6Excel_BuiltIn_Print_Area_4_1" localSheetId="4">#REF!</definedName>
    <definedName name="_6Excel_BuiltIn_Print_Area_4_1" localSheetId="5">#REF!</definedName>
    <definedName name="_6Excel_BuiltIn_Print_Area_4_1" localSheetId="0">#REF!</definedName>
    <definedName name="_6Excel_BuiltIn_Print_Area_4_1">#REF!</definedName>
    <definedName name="_abc2" localSheetId="4">#REF!</definedName>
    <definedName name="_abc2" localSheetId="5">#REF!</definedName>
    <definedName name="_abc2" localSheetId="0">#REF!</definedName>
    <definedName name="_abc2">#REF!</definedName>
    <definedName name="_Ele200502" localSheetId="4">#REF!</definedName>
    <definedName name="_Ele200502" localSheetId="5">#REF!</definedName>
    <definedName name="_Ele200502" localSheetId="0">#REF!</definedName>
    <definedName name="_Ele200502">#REF!</definedName>
    <definedName name="_Ele200609" localSheetId="4">#REF!</definedName>
    <definedName name="_Ele200609" localSheetId="5">#REF!</definedName>
    <definedName name="_Ele200609" localSheetId="0">#REF!</definedName>
    <definedName name="_Ele200609">#REF!</definedName>
    <definedName name="_xlnm._FilterDatabase" localSheetId="4" hidden="1">Cotações!$10:$21</definedName>
    <definedName name="_xlnm._FilterDatabase" localSheetId="5" hidden="1">'Infor. Fornecedores'!$11:$11</definedName>
    <definedName name="_pv2" localSheetId="4">#REF!</definedName>
    <definedName name="_pv2" localSheetId="5">#REF!</definedName>
    <definedName name="_pv2" localSheetId="0">#REF!</definedName>
    <definedName name="_pv2">#REF!</definedName>
    <definedName name="_pv3" localSheetId="4">#REF!</definedName>
    <definedName name="_pv3" localSheetId="5">#REF!</definedName>
    <definedName name="_pv3" localSheetId="0">#REF!</definedName>
    <definedName name="_pv3">#REF!</definedName>
    <definedName name="_REV5" localSheetId="4">#REF!</definedName>
    <definedName name="_REV5" localSheetId="5">#REF!</definedName>
    <definedName name="_REV5" localSheetId="0">#REF!</definedName>
    <definedName name="_REV5">#REF!</definedName>
    <definedName name="_Ser200506" localSheetId="4">#REF!</definedName>
    <definedName name="_Ser200506" localSheetId="5">#REF!</definedName>
    <definedName name="_Ser200506" localSheetId="0">#REF!</definedName>
    <definedName name="_Ser200506">#REF!</definedName>
    <definedName name="_Ser200705" localSheetId="4">#REF!</definedName>
    <definedName name="_Ser200705" localSheetId="5">#REF!</definedName>
    <definedName name="_Ser200705" localSheetId="0">#REF!</definedName>
    <definedName name="_Ser200705">#REF!</definedName>
    <definedName name="_Ser200712" localSheetId="4">#REF!</definedName>
    <definedName name="_Ser200712" localSheetId="5">#REF!</definedName>
    <definedName name="_Ser200712" localSheetId="0">#REF!</definedName>
    <definedName name="_Ser200712">#REF!</definedName>
    <definedName name="_Ser201104" localSheetId="4">#REF!</definedName>
    <definedName name="_Ser201104" localSheetId="5">#REF!</definedName>
    <definedName name="_Ser201104" localSheetId="0">#REF!</definedName>
    <definedName name="_Ser201104">#REF!</definedName>
    <definedName name="_TR2" localSheetId="4">#REF!</definedName>
    <definedName name="_TR2" localSheetId="5">#REF!</definedName>
    <definedName name="_TR2" localSheetId="0">#REF!</definedName>
    <definedName name="_TR2">#REF!</definedName>
    <definedName name="_TR5" localSheetId="4">#REF!</definedName>
    <definedName name="_TR5" localSheetId="5">#REF!</definedName>
    <definedName name="_TR5" localSheetId="0">#REF!</definedName>
    <definedName name="_TR5">#REF!</definedName>
    <definedName name="A" localSheetId="4">#REF!</definedName>
    <definedName name="A" localSheetId="5">#REF!</definedName>
    <definedName name="A" localSheetId="0">#REF!</definedName>
    <definedName name="A">#REF!</definedName>
    <definedName name="A010160100">'[3]DADOS COLETATO'!$L$9</definedName>
    <definedName name="A010505000">'[3]DADOS COLETATO'!$L$10</definedName>
    <definedName name="A020200010">'[3]DADOS COLETATO'!$L$11</definedName>
    <definedName name="A020200080">'[3]DADOS COLETATO'!$L$12</definedName>
    <definedName name="A03.020.0851">'[3]DADOS COLETATO'!$L$23</definedName>
    <definedName name="A030130010">'[3]DADOS COLETATO'!$L$13</definedName>
    <definedName name="A030130011">'[3]DADOS COLETATO'!$L$14</definedName>
    <definedName name="A030160501">'[3]DADOS COLETATO'!$L$15</definedName>
    <definedName name="A030250100">'[3]DADOS COLETATO'!$L$16</definedName>
    <definedName name="A040050130">'[3]DADOS COLETATO'!$L$17</definedName>
    <definedName name="A040110511">'[3]DADOS COLETATO'!$L$18</definedName>
    <definedName name="A050150050">'[3]DADOS COLETATO'!$L$19</definedName>
    <definedName name="A050200140">'[3]DADOS COLETATO'!$L$20</definedName>
    <definedName name="A050210050">'[3]DADOS COLETATO'!$L$21</definedName>
    <definedName name="A050210100">'[3]DADOS COLETATO'!$L$22</definedName>
    <definedName name="A050210750">'[3]DADOS COLETATO'!$O$9</definedName>
    <definedName name="a06.004.0320">'[3]DADOS COLETATO'!$O$23</definedName>
    <definedName name="A060030500">'[3]DADOS COLETATO'!$O$10</definedName>
    <definedName name="A060040300">'[3]DADOS COLETATO'!$O$11</definedName>
    <definedName name="A060140120">'[3]DADOS COLETATO'!$O$12</definedName>
    <definedName name="A060160120">'[3]DADOS COLETATO'!$O$13</definedName>
    <definedName name="A060160410">'[3]DADOS COLETATO'!$O$14</definedName>
    <definedName name="A080010030">'[3]DADOS COLETATO'!$O$15</definedName>
    <definedName name="A080150100">'[3]DADOS COLETATO'!$O$16</definedName>
    <definedName name="A080270120">'[3]DADOS COLETATO'!$O$17</definedName>
    <definedName name="A150010310">'[3]DADOS COLETATO'!$O$18</definedName>
    <definedName name="A200040031">'[3]DADOS COLETATO'!$O$19</definedName>
    <definedName name="A200090011">'[3]DADOS COLETATO'!$O$20</definedName>
    <definedName name="A200280200">'[3]DADOS COLETATO'!$O$21</definedName>
    <definedName name="aa" localSheetId="4">#REF!</definedName>
    <definedName name="aa" localSheetId="5">#REF!</definedName>
    <definedName name="aa" localSheetId="0">#REF!</definedName>
    <definedName name="aa">#REF!</definedName>
    <definedName name="aaa" localSheetId="4">#REF!</definedName>
    <definedName name="aaa" localSheetId="5">#REF!</definedName>
    <definedName name="aaa" localSheetId="0">#REF!</definedName>
    <definedName name="aaa">#REF!</definedName>
    <definedName name="abc" localSheetId="4">#REF!</definedName>
    <definedName name="abc" localSheetId="5">#REF!</definedName>
    <definedName name="abc" localSheetId="0">#REF!</definedName>
    <definedName name="abc">#REF!</definedName>
    <definedName name="Abrigo_moto_gerador_consulta" localSheetId="4">#REF!</definedName>
    <definedName name="Abrigo_moto_gerador_consulta" localSheetId="5">#REF!</definedName>
    <definedName name="Abrigo_moto_gerador_consulta" localSheetId="0">#REF!</definedName>
    <definedName name="Abrigo_moto_gerador_consulta">#REF!</definedName>
    <definedName name="Acesso_Estacao_01" localSheetId="4">#REF!</definedName>
    <definedName name="Acesso_Estacao_01" localSheetId="5">#REF!</definedName>
    <definedName name="Acesso_Estacao_01" localSheetId="0">#REF!</definedName>
    <definedName name="Acesso_Estacao_01">#REF!</definedName>
    <definedName name="adfv" localSheetId="4">#REF!</definedName>
    <definedName name="adfv" localSheetId="5">#REF!</definedName>
    <definedName name="adfv" localSheetId="0">#REF!</definedName>
    <definedName name="adfv">#REF!</definedName>
    <definedName name="ADITIVO" localSheetId="4">[4]Lista!$E$2:$E$8</definedName>
    <definedName name="ADITIVO" localSheetId="5">[4]Lista!$E$2:$E$8</definedName>
    <definedName name="ADITIVO" localSheetId="0">[4]Lista!$E$2:$E$8</definedName>
    <definedName name="ADITIVO">Lista!$E$2:$E$8</definedName>
    <definedName name="Administração" localSheetId="4">#REF!</definedName>
    <definedName name="Administração" localSheetId="5">#REF!</definedName>
    <definedName name="Administração" localSheetId="0">#REF!</definedName>
    <definedName name="Administração">#REF!</definedName>
    <definedName name="alturadocorte">'[3]DADOS COLETATO'!$G$9</definedName>
    <definedName name="_xlnm.Print_Area" localSheetId="1">'Capa do Projeto'!$B$2:$Y$53</definedName>
    <definedName name="_xlnm.Print_Area" localSheetId="4">Cotações!$B$2:$N$23</definedName>
    <definedName name="_xlnm.Print_Area" localSheetId="3">'Cronograma F.F (Projeto)'!$B$2:$Q$39</definedName>
    <definedName name="_xlnm.Print_Area" localSheetId="5">'Infor. Fornecedores'!$B$2:$Q$24</definedName>
    <definedName name="_xlnm.Print_Area" localSheetId="6">'Localização - (Pavimentação)'!$B$2:$G$41</definedName>
    <definedName name="_xlnm.Print_Area" localSheetId="7">'Localização - (Saneamento)'!$B$2:$F$41</definedName>
    <definedName name="_xlnm.Print_Area" localSheetId="0">'Orientações Gerais'!$B$2:$Y$87</definedName>
    <definedName name="_xlnm.Print_Area" localSheetId="2">'Planilha Orçamentária'!$B$2:$J$81</definedName>
    <definedName name="_xlnm.Print_Area">#REF!</definedName>
    <definedName name="_xlnm.Database" localSheetId="4">#REF!</definedName>
    <definedName name="_xlnm.Database" localSheetId="5">#REF!</definedName>
    <definedName name="_xlnm.Database" localSheetId="0">#REF!</definedName>
    <definedName name="_xlnm.Database">#REF!</definedName>
    <definedName name="BASICO" localSheetId="4">#REF!</definedName>
    <definedName name="BASICO" localSheetId="5">#REF!</definedName>
    <definedName name="BASICO" localSheetId="0">#REF!</definedName>
    <definedName name="BASICO">#REF!</definedName>
    <definedName name="botafora">'[3]DADOS COLETATO'!$C$40</definedName>
    <definedName name="brita">'[3]DADOS COLETATO'!$G$10</definedName>
    <definedName name="bstc20">'[3]DADOS COLETATO'!$I$31</definedName>
    <definedName name="bstc40">'[3]DADOS COLETATO'!$I$30</definedName>
    <definedName name="bstc60">'[3]DADOS COLETATO'!$I$29</definedName>
    <definedName name="bstc80">'[3]DADOS COLETATO'!$I$28</definedName>
    <definedName name="C_" localSheetId="4">#REF!</definedName>
    <definedName name="C_" localSheetId="5">#REF!</definedName>
    <definedName name="C_" localSheetId="0">#REF!</definedName>
    <definedName name="C_">#REF!</definedName>
    <definedName name="caixadecentro">'[3]DADOS COLETATO'!$C$28</definedName>
    <definedName name="Casa_de_maquinas" localSheetId="4">#REF!</definedName>
    <definedName name="Casa_de_maquinas" localSheetId="5">#REF!</definedName>
    <definedName name="Casa_de_maquinas" localSheetId="0">#REF!</definedName>
    <definedName name="Casa_de_maquinas">#REF!</definedName>
    <definedName name="CERCA" localSheetId="4">#REF!</definedName>
    <definedName name="CERCA" localSheetId="5">#REF!</definedName>
    <definedName name="CERCA" localSheetId="0">#REF!</definedName>
    <definedName name="CERCA">#REF!</definedName>
    <definedName name="Cisterna_e_Castelo_d_agua_Consulta" localSheetId="4">#REF!</definedName>
    <definedName name="Cisterna_e_Castelo_d_agua_Consulta" localSheetId="5">#REF!</definedName>
    <definedName name="Cisterna_e_Castelo_d_agua_Consulta" localSheetId="0">#REF!</definedName>
    <definedName name="Cisterna_e_Castelo_d_agua_Consulta">#REF!</definedName>
    <definedName name="CLIENTE" localSheetId="4">#REF!</definedName>
    <definedName name="CLIENTE" localSheetId="5">#REF!</definedName>
    <definedName name="CLIENTE" localSheetId="0">#REF!</definedName>
    <definedName name="CLIENTE">#REF!</definedName>
    <definedName name="Codigos" localSheetId="4">#REF!</definedName>
    <definedName name="Codigos" localSheetId="5">#REF!</definedName>
    <definedName name="Codigos" localSheetId="0">#REF!</definedName>
    <definedName name="Codigos">#REF!</definedName>
    <definedName name="COMPRA" localSheetId="4">#REF!</definedName>
    <definedName name="COMPRA" localSheetId="5">#REF!</definedName>
    <definedName name="COMPRA" localSheetId="0">#REF!</definedName>
    <definedName name="COMPRA">#REF!</definedName>
    <definedName name="COMPRAS" localSheetId="4">#REF!</definedName>
    <definedName name="COMPRAS" localSheetId="5">#REF!</definedName>
    <definedName name="COMPRAS" localSheetId="0">#REF!</definedName>
    <definedName name="COMPRAS">#REF!</definedName>
    <definedName name="COMPRIM" localSheetId="4">#REF!</definedName>
    <definedName name="COMPRIM" localSheetId="5">#REF!</definedName>
    <definedName name="COMPRIM" localSheetId="0">#REF!</definedName>
    <definedName name="COMPRIM">#REF!</definedName>
    <definedName name="comprimento">'[3]DADOS COLETATO'!$E$11</definedName>
    <definedName name="Construcao_Casa_Maq_Plano_Inclinado" localSheetId="4">#REF!</definedName>
    <definedName name="Construcao_Casa_Maq_Plano_Inclinado" localSheetId="5">#REF!</definedName>
    <definedName name="Construcao_Casa_Maq_Plano_Inclinado" localSheetId="0">#REF!</definedName>
    <definedName name="Construcao_Casa_Maq_Plano_Inclinado">#REF!</definedName>
    <definedName name="Construcao_de_Acesso_a_Estacao_I">'[5]12.1'!$A$8:$F$105</definedName>
    <definedName name="Construcao_do_acesso_a_Estacao_I" localSheetId="4">#REF!</definedName>
    <definedName name="Construcao_do_acesso_a_Estacao_I" localSheetId="5">#REF!</definedName>
    <definedName name="Construcao_do_acesso_a_Estacao_I" localSheetId="0">#REF!</definedName>
    <definedName name="Construcao_do_acesso_a_Estacao_I">#REF!</definedName>
    <definedName name="Construcao_Escadaria_Apoio" localSheetId="4">#REF!</definedName>
    <definedName name="Construcao_Escadaria_Apoio" localSheetId="5">#REF!</definedName>
    <definedName name="Construcao_Escadaria_Apoio" localSheetId="0">#REF!</definedName>
    <definedName name="Construcao_Escadaria_Apoio">#REF!</definedName>
    <definedName name="Contencao" localSheetId="4">#REF!</definedName>
    <definedName name="Contencao" localSheetId="5">#REF!</definedName>
    <definedName name="Contencao" localSheetId="0">#REF!</definedName>
    <definedName name="Contencao">#REF!</definedName>
    <definedName name="Contencao_" localSheetId="4">#REF!</definedName>
    <definedName name="Contencao_" localSheetId="5">#REF!</definedName>
    <definedName name="Contencao_" localSheetId="0">#REF!</definedName>
    <definedName name="Contencao_">#REF!</definedName>
    <definedName name="Corte1" localSheetId="4">#REF!</definedName>
    <definedName name="Corte1" localSheetId="5">#REF!</definedName>
    <definedName name="Corte1" localSheetId="0">#REF!</definedName>
    <definedName name="Corte1">#REF!</definedName>
    <definedName name="cpartida" localSheetId="4">#REF!</definedName>
    <definedName name="cpartida" localSheetId="5">#REF!</definedName>
    <definedName name="cpartida" localSheetId="0">#REF!</definedName>
    <definedName name="cpartida">#REF!</definedName>
    <definedName name="DATA" localSheetId="4">#REF!</definedName>
    <definedName name="DATA" localSheetId="5">#REF!</definedName>
    <definedName name="DATA" localSheetId="0">#REF!</definedName>
    <definedName name="DATA">#REF!</definedName>
    <definedName name="Dem_Lavanderia" localSheetId="4">#REF!</definedName>
    <definedName name="Dem_Lavanderia" localSheetId="5">#REF!</definedName>
    <definedName name="Dem_Lavanderia" localSheetId="0">#REF!</definedName>
    <definedName name="Dem_Lavanderia">#REF!</definedName>
    <definedName name="Demolicao_de_Guarita_Consulta" localSheetId="4">#REF!</definedName>
    <definedName name="Demolicao_de_Guarita_Consulta" localSheetId="5">#REF!</definedName>
    <definedName name="Demolicao_de_Guarita_Consulta" localSheetId="0">#REF!</definedName>
    <definedName name="Demolicao_de_Guarita_Consulta">#REF!</definedName>
    <definedName name="Demolicao_Lavanderia_Existente" localSheetId="4">#REF!</definedName>
    <definedName name="Demolicao_Lavanderia_Existente" localSheetId="5">#REF!</definedName>
    <definedName name="Demolicao_Lavanderia_Existente" localSheetId="0">#REF!</definedName>
    <definedName name="Demolicao_Lavanderia_Existente">#REF!</definedName>
    <definedName name="Descricao" localSheetId="4">#REF!</definedName>
    <definedName name="Descricao" localSheetId="5">#REF!</definedName>
    <definedName name="Descricao" localSheetId="0">#REF!</definedName>
    <definedName name="Descricao">#REF!</definedName>
    <definedName name="DEZEMBRO06" localSheetId="4">#REF!</definedName>
    <definedName name="DEZEMBRO06" localSheetId="5">#REF!</definedName>
    <definedName name="DEZEMBRO06" localSheetId="0">#REF!</definedName>
    <definedName name="DEZEMBRO06">#REF!</definedName>
    <definedName name="dfg" localSheetId="4">'[6]BLOCOS ANCORAGEM'!#REF!</definedName>
    <definedName name="dfg" localSheetId="5">'[6]BLOCOS ANCORAGEM'!#REF!</definedName>
    <definedName name="dfg" localSheetId="0">'[6]BLOCOS ANCORAGEM'!#REF!</definedName>
    <definedName name="dfg">'[6]BLOCOS ANCORAGEM'!#REF!</definedName>
    <definedName name="DRENAGEM" localSheetId="4">#REF!</definedName>
    <definedName name="DRENAGEM" localSheetId="5">#REF!</definedName>
    <definedName name="DRENAGEM" localSheetId="0">#REF!</definedName>
    <definedName name="DRENAGEM">#REF!</definedName>
    <definedName name="DTEE" localSheetId="4">#REF!</definedName>
    <definedName name="DTEE" localSheetId="5">#REF!</definedName>
    <definedName name="DTEE" localSheetId="0">#REF!</definedName>
    <definedName name="DTEE">#REF!</definedName>
    <definedName name="DTEP" localSheetId="4">#REF!</definedName>
    <definedName name="DTEP" localSheetId="5">#REF!</definedName>
    <definedName name="DTEP" localSheetId="0">#REF!</definedName>
    <definedName name="DTEP">#REF!</definedName>
    <definedName name="DTET" localSheetId="4">#REF!</definedName>
    <definedName name="DTET" localSheetId="5">#REF!</definedName>
    <definedName name="DTET" localSheetId="0">#REF!</definedName>
    <definedName name="DTET">#REF!</definedName>
    <definedName name="DTFE" localSheetId="4">#REF!</definedName>
    <definedName name="DTFE" localSheetId="5">#REF!</definedName>
    <definedName name="DTFE" localSheetId="0">#REF!</definedName>
    <definedName name="DTFE">#REF!</definedName>
    <definedName name="DTFM" localSheetId="4">#REF!</definedName>
    <definedName name="DTFM" localSheetId="5">#REF!</definedName>
    <definedName name="DTFM" localSheetId="0">#REF!</definedName>
    <definedName name="DTFM">#REF!</definedName>
    <definedName name="DTL" localSheetId="4">#REF!</definedName>
    <definedName name="DTL" localSheetId="5">#REF!</definedName>
    <definedName name="DTL" localSheetId="0">#REF!</definedName>
    <definedName name="DTL">#REF!</definedName>
    <definedName name="edital" localSheetId="4">#REF!</definedName>
    <definedName name="edital" localSheetId="5">#REF!</definedName>
    <definedName name="edital" localSheetId="0">#REF!</definedName>
    <definedName name="edital">#REF!</definedName>
    <definedName name="ELEMVS07" localSheetId="4">#REF!</definedName>
    <definedName name="ELEMVS07" localSheetId="5">#REF!</definedName>
    <definedName name="ELEMVS07" localSheetId="0">#REF!</definedName>
    <definedName name="ELEMVS07">#REF!</definedName>
    <definedName name="Eletric" localSheetId="4">[7]Fundação!#REF!</definedName>
    <definedName name="Eletric" localSheetId="5">[7]Fundação!#REF!</definedName>
    <definedName name="Eletric" localSheetId="0">[7]Fundação!#REF!</definedName>
    <definedName name="Eletric">[7]Fundação!#REF!</definedName>
    <definedName name="ELEVATÓRIAS" localSheetId="4">#REF!</definedName>
    <definedName name="ELEVATÓRIAS" localSheetId="5">#REF!</definedName>
    <definedName name="ELEVATÓRIAS" localSheetId="0">#REF!</definedName>
    <definedName name="ELEVATÓRIAS">#REF!</definedName>
    <definedName name="EMBAL" localSheetId="4">#REF!</definedName>
    <definedName name="EMBAL" localSheetId="5">#REF!</definedName>
    <definedName name="EMBAL" localSheetId="0">#REF!</definedName>
    <definedName name="EMBAL">#REF!</definedName>
    <definedName name="Embalagem" localSheetId="4">#REF!</definedName>
    <definedName name="Embalagem" localSheetId="5">#REF!</definedName>
    <definedName name="Embalagem" localSheetId="0">#REF!</definedName>
    <definedName name="Embalagem">#REF!</definedName>
    <definedName name="empolamento">'[3]DADOS COLETATO'!$I$41</definedName>
    <definedName name="ENG" localSheetId="4">#REF!</definedName>
    <definedName name="ENG" localSheetId="5">#REF!</definedName>
    <definedName name="ENG" localSheetId="0">#REF!</definedName>
    <definedName name="ENG">#REF!</definedName>
    <definedName name="Escadaria" localSheetId="4">#REF!</definedName>
    <definedName name="Escadaria" localSheetId="5">#REF!</definedName>
    <definedName name="Escadaria" localSheetId="0">#REF!</definedName>
    <definedName name="Escadaria">#REF!</definedName>
    <definedName name="ESCMAN" localSheetId="4">#REF!</definedName>
    <definedName name="ESCMAN" localSheetId="5">#REF!</definedName>
    <definedName name="ESCMAN" localSheetId="0">#REF!</definedName>
    <definedName name="ESCMAN">#REF!</definedName>
    <definedName name="ESCRITÓRIO" localSheetId="4">#REF!</definedName>
    <definedName name="ESCRITÓRIO" localSheetId="5">#REF!</definedName>
    <definedName name="ESCRITÓRIO" localSheetId="0">#REF!</definedName>
    <definedName name="ESCRITÓRIO">#REF!</definedName>
    <definedName name="ESGOTO" localSheetId="4">#REF!</definedName>
    <definedName name="ESGOTO" localSheetId="5">#REF!</definedName>
    <definedName name="ESGOTO" localSheetId="0">#REF!</definedName>
    <definedName name="ESGOTO">#REF!</definedName>
    <definedName name="ESSENCIAIS" localSheetId="4">'[6]BLOCOS ANCORAGEM'!#REF!</definedName>
    <definedName name="ESSENCIAIS" localSheetId="5">'[6]BLOCOS ANCORAGEM'!#REF!</definedName>
    <definedName name="ESSENCIAIS" localSheetId="0">'[6]BLOCOS ANCORAGEM'!#REF!</definedName>
    <definedName name="ESSENCIAIS">'[6]BLOCOS ANCORAGEM'!#REF!</definedName>
    <definedName name="Estacao_01" localSheetId="4">#REF!</definedName>
    <definedName name="Estacao_01" localSheetId="5">#REF!</definedName>
    <definedName name="Estacao_01" localSheetId="0">#REF!</definedName>
    <definedName name="Estacao_01">#REF!</definedName>
    <definedName name="Estacao_02" localSheetId="4">#REF!</definedName>
    <definedName name="Estacao_02" localSheetId="5">#REF!</definedName>
    <definedName name="Estacao_02" localSheetId="0">#REF!</definedName>
    <definedName name="Estacao_02">#REF!</definedName>
    <definedName name="Estacao_03" localSheetId="4">#REF!</definedName>
    <definedName name="Estacao_03" localSheetId="5">#REF!</definedName>
    <definedName name="Estacao_03" localSheetId="0">#REF!</definedName>
    <definedName name="Estacao_03">#REF!</definedName>
    <definedName name="Estacao_04" localSheetId="4">#REF!</definedName>
    <definedName name="Estacao_04" localSheetId="5">#REF!</definedName>
    <definedName name="Estacao_04" localSheetId="0">#REF!</definedName>
    <definedName name="Estacao_04">#REF!</definedName>
    <definedName name="Estacao_05" localSheetId="4">#REF!</definedName>
    <definedName name="Estacao_05" localSheetId="5">#REF!</definedName>
    <definedName name="Estacao_05" localSheetId="0">#REF!</definedName>
    <definedName name="Estacao_05">#REF!</definedName>
    <definedName name="ETE" localSheetId="4">#REF!</definedName>
    <definedName name="ETE" localSheetId="5">#REF!</definedName>
    <definedName name="ETE" localSheetId="0">#REF!</definedName>
    <definedName name="ETE">#REF!</definedName>
    <definedName name="Excel_BuiltIn_Print_Area_1" localSheetId="4">[8]Fundação!#REF!</definedName>
    <definedName name="Excel_BuiltIn_Print_Area_1" localSheetId="5">[8]Fundação!#REF!</definedName>
    <definedName name="Excel_BuiltIn_Print_Area_1" localSheetId="0">[8]Fundação!#REF!</definedName>
    <definedName name="Excel_BuiltIn_Print_Area_1">[8]Fundação!#REF!</definedName>
    <definedName name="Excel_BuiltIn_Print_Area_1_1" localSheetId="4">[9]Fundação!#REF!</definedName>
    <definedName name="Excel_BuiltIn_Print_Area_1_1" localSheetId="5">[9]Fundação!#REF!</definedName>
    <definedName name="Excel_BuiltIn_Print_Area_1_1" localSheetId="0">[9]Fundação!#REF!</definedName>
    <definedName name="Excel_BuiltIn_Print_Area_1_1">[9]Fundação!#REF!</definedName>
    <definedName name="Excel_BuiltIn_Print_Area_1_1_1" localSheetId="4">#REF!</definedName>
    <definedName name="Excel_BuiltIn_Print_Area_1_1_1" localSheetId="5">#REF!</definedName>
    <definedName name="Excel_BuiltIn_Print_Area_1_1_1" localSheetId="0">#REF!</definedName>
    <definedName name="Excel_BuiltIn_Print_Area_1_1_1">#REF!</definedName>
    <definedName name="Excel_BuiltIn_Print_Area_1_1_5" localSheetId="4">#REF!</definedName>
    <definedName name="Excel_BuiltIn_Print_Area_1_1_5" localSheetId="5">#REF!</definedName>
    <definedName name="Excel_BuiltIn_Print_Area_1_1_5" localSheetId="0">#REF!</definedName>
    <definedName name="Excel_BuiltIn_Print_Area_1_1_5">#REF!</definedName>
    <definedName name="Excel_BuiltIn_Print_Area_1_1_6" localSheetId="4">#REF!</definedName>
    <definedName name="Excel_BuiltIn_Print_Area_1_1_6" localSheetId="5">#REF!</definedName>
    <definedName name="Excel_BuiltIn_Print_Area_1_1_6" localSheetId="0">#REF!</definedName>
    <definedName name="Excel_BuiltIn_Print_Area_1_1_6">#REF!</definedName>
    <definedName name="Excel_BuiltIn_Print_Area_1_6" localSheetId="4">[10]_file____C__Meus_20documentos_S!#REF!</definedName>
    <definedName name="Excel_BuiltIn_Print_Area_1_6" localSheetId="5">[10]_file____C__Meus_20documentos_S!#REF!</definedName>
    <definedName name="Excel_BuiltIn_Print_Area_1_6" localSheetId="0">[10]_file____C__Meus_20documentos_S!#REF!</definedName>
    <definedName name="Excel_BuiltIn_Print_Area_1_6">[10]_file____C__Meus_20documentos_S!#REF!</definedName>
    <definedName name="Excel_BuiltIn_Print_Area_1_7" localSheetId="4">[10]_file____C__Meus_20documentos_S!#REF!</definedName>
    <definedName name="Excel_BuiltIn_Print_Area_1_7" localSheetId="5">[10]_file____C__Meus_20documentos_S!#REF!</definedName>
    <definedName name="Excel_BuiltIn_Print_Area_1_7" localSheetId="0">[10]_file____C__Meus_20documentos_S!#REF!</definedName>
    <definedName name="Excel_BuiltIn_Print_Area_1_7">[10]_file____C__Meus_20documentos_S!#REF!</definedName>
    <definedName name="Excel_BuiltIn_Print_Area_1_8" localSheetId="4">[10]_file____C__Meus_20documentos_S!#REF!</definedName>
    <definedName name="Excel_BuiltIn_Print_Area_1_8" localSheetId="5">[10]_file____C__Meus_20documentos_S!#REF!</definedName>
    <definedName name="Excel_BuiltIn_Print_Area_1_8" localSheetId="0">[10]_file____C__Meus_20documentos_S!#REF!</definedName>
    <definedName name="Excel_BuiltIn_Print_Area_1_8">[10]_file____C__Meus_20documentos_S!#REF!</definedName>
    <definedName name="Excel_BuiltIn_Print_Area_1_9" localSheetId="4">[10]_file____C__Meus_20documentos_S!#REF!</definedName>
    <definedName name="Excel_BuiltIn_Print_Area_1_9" localSheetId="5">[10]_file____C__Meus_20documentos_S!#REF!</definedName>
    <definedName name="Excel_BuiltIn_Print_Area_1_9" localSheetId="0">[10]_file____C__Meus_20documentos_S!#REF!</definedName>
    <definedName name="Excel_BuiltIn_Print_Area_1_9">[10]_file____C__Meus_20documentos_S!#REF!</definedName>
    <definedName name="Excel_BuiltIn_Print_Area_2" localSheetId="4">[8]Estrutura!#REF!</definedName>
    <definedName name="Excel_BuiltIn_Print_Area_2" localSheetId="5">[8]Estrutura!#REF!</definedName>
    <definedName name="Excel_BuiltIn_Print_Area_2" localSheetId="0">[8]Estrutura!#REF!</definedName>
    <definedName name="Excel_BuiltIn_Print_Area_2">[8]Estrutura!#REF!</definedName>
    <definedName name="Excel_BuiltIn_Print_Area_2_1" localSheetId="4">[10]Estrutura!#REF!</definedName>
    <definedName name="Excel_BuiltIn_Print_Area_2_1" localSheetId="5">[10]Estrutura!#REF!</definedName>
    <definedName name="Excel_BuiltIn_Print_Area_2_1" localSheetId="0">[10]Estrutura!#REF!</definedName>
    <definedName name="Excel_BuiltIn_Print_Area_2_1">[10]Estrutura!#REF!</definedName>
    <definedName name="Excel_BuiltIn_Print_Area_2_6" localSheetId="4">[10]_file____C__Meus_20documentos_S!#REF!</definedName>
    <definedName name="Excel_BuiltIn_Print_Area_2_6" localSheetId="5">[10]_file____C__Meus_20documentos_S!#REF!</definedName>
    <definedName name="Excel_BuiltIn_Print_Area_2_6" localSheetId="0">[10]_file____C__Meus_20documentos_S!#REF!</definedName>
    <definedName name="Excel_BuiltIn_Print_Area_2_6">[10]_file____C__Meus_20documentos_S!#REF!</definedName>
    <definedName name="Excel_BuiltIn_Print_Area_2_7" localSheetId="4">[10]_file____C__Meus_20documentos_S!#REF!</definedName>
    <definedName name="Excel_BuiltIn_Print_Area_2_7" localSheetId="5">[10]_file____C__Meus_20documentos_S!#REF!</definedName>
    <definedName name="Excel_BuiltIn_Print_Area_2_7" localSheetId="0">[10]_file____C__Meus_20documentos_S!#REF!</definedName>
    <definedName name="Excel_BuiltIn_Print_Area_2_7">[10]_file____C__Meus_20documentos_S!#REF!</definedName>
    <definedName name="Excel_BuiltIn_Print_Area_2_8" localSheetId="4">[10]_file____C__Meus_20documentos_S!#REF!</definedName>
    <definedName name="Excel_BuiltIn_Print_Area_2_8" localSheetId="5">[10]_file____C__Meus_20documentos_S!#REF!</definedName>
    <definedName name="Excel_BuiltIn_Print_Area_2_8" localSheetId="0">[10]_file____C__Meus_20documentos_S!#REF!</definedName>
    <definedName name="Excel_BuiltIn_Print_Area_2_8">[10]_file____C__Meus_20documentos_S!#REF!</definedName>
    <definedName name="Excel_BuiltIn_Print_Area_2_9" localSheetId="4">[10]_file____C__Meus_20documentos_S!#REF!</definedName>
    <definedName name="Excel_BuiltIn_Print_Area_2_9" localSheetId="5">[10]_file____C__Meus_20documentos_S!#REF!</definedName>
    <definedName name="Excel_BuiltIn_Print_Area_2_9" localSheetId="0">[10]_file____C__Meus_20documentos_S!#REF!</definedName>
    <definedName name="Excel_BuiltIn_Print_Area_2_9">[10]_file____C__Meus_20documentos_S!#REF!</definedName>
    <definedName name="Excel_BuiltIn_Print_Area_3" localSheetId="4">#REF!</definedName>
    <definedName name="Excel_BuiltIn_Print_Area_3" localSheetId="5">#REF!</definedName>
    <definedName name="Excel_BuiltIn_Print_Area_3" localSheetId="0">#REF!</definedName>
    <definedName name="Excel_BuiltIn_Print_Area_3">#REF!</definedName>
    <definedName name="Excel_BuiltIn_Print_Area_4" localSheetId="4">#REF!</definedName>
    <definedName name="Excel_BuiltIn_Print_Area_4" localSheetId="5">#REF!</definedName>
    <definedName name="Excel_BuiltIn_Print_Area_4" localSheetId="0">#REF!</definedName>
    <definedName name="Excel_BuiltIn_Print_Area_4">#REF!</definedName>
    <definedName name="Excel_BuiltIn_Print_Area_4_1" localSheetId="4">#REF!</definedName>
    <definedName name="Excel_BuiltIn_Print_Area_4_1" localSheetId="5">#REF!</definedName>
    <definedName name="Excel_BuiltIn_Print_Area_4_1" localSheetId="0">#REF!</definedName>
    <definedName name="Excel_BuiltIn_Print_Area_4_1">#REF!</definedName>
    <definedName name="Excel_BuiltIn_Print_Area_5" localSheetId="4">#REF!</definedName>
    <definedName name="Excel_BuiltIn_Print_Area_5" localSheetId="5">#REF!</definedName>
    <definedName name="Excel_BuiltIn_Print_Area_5" localSheetId="0">#REF!</definedName>
    <definedName name="Excel_BuiltIn_Print_Area_5">#REF!</definedName>
    <definedName name="Excel_BuiltIn_Print_Area_6" localSheetId="4">#REF!</definedName>
    <definedName name="Excel_BuiltIn_Print_Area_6" localSheetId="5">#REF!</definedName>
    <definedName name="Excel_BuiltIn_Print_Area_6" localSheetId="0">#REF!</definedName>
    <definedName name="Excel_BuiltIn_Print_Area_6">#REF!</definedName>
    <definedName name="Excel_BuiltIn_Print_Area_7" localSheetId="4">#REF!</definedName>
    <definedName name="Excel_BuiltIn_Print_Area_7" localSheetId="5">#REF!</definedName>
    <definedName name="Excel_BuiltIn_Print_Area_7" localSheetId="0">#REF!</definedName>
    <definedName name="Excel_BuiltIn_Print_Area_7">#REF!</definedName>
    <definedName name="Excel_BuiltIn_Print_Area_8" localSheetId="4">#REF!</definedName>
    <definedName name="Excel_BuiltIn_Print_Area_8" localSheetId="5">#REF!</definedName>
    <definedName name="Excel_BuiltIn_Print_Area_8" localSheetId="0">#REF!</definedName>
    <definedName name="Excel_BuiltIn_Print_Area_8">#REF!</definedName>
    <definedName name="Excel_BuiltIn_Print_Titles_1_1" localSheetId="4">#REF!</definedName>
    <definedName name="Excel_BuiltIn_Print_Titles_1_1" localSheetId="5">#REF!</definedName>
    <definedName name="Excel_BuiltIn_Print_Titles_1_1" localSheetId="0">#REF!</definedName>
    <definedName name="Excel_BuiltIn_Print_Titles_1_1">#REF!</definedName>
    <definedName name="Excel_BuiltIn_Print_Titles_1_1_5" localSheetId="4">#REF!</definedName>
    <definedName name="Excel_BuiltIn_Print_Titles_1_1_5" localSheetId="5">#REF!</definedName>
    <definedName name="Excel_BuiltIn_Print_Titles_1_1_5" localSheetId="0">#REF!</definedName>
    <definedName name="Excel_BuiltIn_Print_Titles_1_1_5">#REF!</definedName>
    <definedName name="Excel_BuiltIn_Print_Titles_1_1_6" localSheetId="4">#REF!</definedName>
    <definedName name="Excel_BuiltIn_Print_Titles_1_1_6" localSheetId="5">#REF!</definedName>
    <definedName name="Excel_BuiltIn_Print_Titles_1_1_6" localSheetId="0">#REF!</definedName>
    <definedName name="Excel_BuiltIn_Print_Titles_1_1_6">#REF!</definedName>
    <definedName name="Excel_BuiltIn_Print_Titles_2_1" localSheetId="4">#REF!</definedName>
    <definedName name="Excel_BuiltIn_Print_Titles_2_1" localSheetId="5">#REF!</definedName>
    <definedName name="Excel_BuiltIn_Print_Titles_2_1" localSheetId="0">#REF!</definedName>
    <definedName name="Excel_BuiltIn_Print_Titles_2_1">#REF!</definedName>
    <definedName name="Excel_BuiltIn_Print_Titles_3" localSheetId="4">#REF!</definedName>
    <definedName name="Excel_BuiltIn_Print_Titles_3" localSheetId="5">#REF!</definedName>
    <definedName name="Excel_BuiltIn_Print_Titles_3" localSheetId="0">#REF!</definedName>
    <definedName name="Excel_BuiltIn_Print_Titles_3">#REF!</definedName>
    <definedName name="Excel_BuiltIn_Print_Titles_4" localSheetId="4">#REF!</definedName>
    <definedName name="Excel_BuiltIn_Print_Titles_4" localSheetId="5">#REF!</definedName>
    <definedName name="Excel_BuiltIn_Print_Titles_4" localSheetId="0">#REF!</definedName>
    <definedName name="Excel_BuiltIn_Print_Titles_4">#REF!</definedName>
    <definedName name="Excel_BuiltIn_Print_Titles_6" localSheetId="4">#REF!</definedName>
    <definedName name="Excel_BuiltIn_Print_Titles_6" localSheetId="5">#REF!</definedName>
    <definedName name="Excel_BuiltIn_Print_Titles_6" localSheetId="0">#REF!</definedName>
    <definedName name="Excel_BuiltIn_Print_Titles_6">#REF!</definedName>
    <definedName name="Excel_BuiltIn_Print_Titles_7" localSheetId="4">#REF!</definedName>
    <definedName name="Excel_BuiltIn_Print_Titles_7" localSheetId="5">#REF!</definedName>
    <definedName name="Excel_BuiltIn_Print_Titles_7" localSheetId="0">#REF!</definedName>
    <definedName name="Excel_BuiltIn_Print_Titles_7">#REF!</definedName>
    <definedName name="Excel_BuiltIn_Print_Titles_8" localSheetId="4">#REF!</definedName>
    <definedName name="Excel_BuiltIn_Print_Titles_8" localSheetId="5">#REF!</definedName>
    <definedName name="Excel_BuiltIn_Print_Titles_8" localSheetId="0">#REF!</definedName>
    <definedName name="Excel_BuiltIn_Print_Titles_8">#REF!</definedName>
    <definedName name="Execucao_Fundacoes_Plano_Inclinado" localSheetId="4">#REF!</definedName>
    <definedName name="Execucao_Fundacoes_Plano_Inclinado" localSheetId="5">#REF!</definedName>
    <definedName name="Execucao_Fundacoes_Plano_Inclinado" localSheetId="0">#REF!</definedName>
    <definedName name="Execucao_Fundacoes_Plano_Inclinado">#REF!</definedName>
    <definedName name="EXT" localSheetId="4">'[11]QUADRA POLIESPORTIVA'!#REF!</definedName>
    <definedName name="EXT" localSheetId="5">'[11]QUADRA POLIESPORTIVA'!#REF!</definedName>
    <definedName name="EXT" localSheetId="0">'[11]QUADRA POLIESPORTIVA'!#REF!</definedName>
    <definedName name="EXT">'[11]QUADRA POLIESPORTIVA'!#REF!</definedName>
    <definedName name="extensao" localSheetId="4">#REF!</definedName>
    <definedName name="extensao" localSheetId="5">#REF!</definedName>
    <definedName name="extensao" localSheetId="0">#REF!</definedName>
    <definedName name="extensao">#REF!</definedName>
    <definedName name="F" localSheetId="4">#REF!</definedName>
    <definedName name="F" localSheetId="5">#REF!</definedName>
    <definedName name="F" localSheetId="0">#REF!</definedName>
    <definedName name="F">#REF!</definedName>
    <definedName name="FGV">[12]SCO0504!$B$1:$E$65536</definedName>
    <definedName name="FGVC">[12]SCO0504!$A$1:$E$65536</definedName>
    <definedName name="FGVC0504" localSheetId="4">#REF!</definedName>
    <definedName name="FGVC0504" localSheetId="5">#REF!</definedName>
    <definedName name="FGVC0504" localSheetId="0">#REF!</definedName>
    <definedName name="FGVC0504">#REF!</definedName>
    <definedName name="FGVSER" localSheetId="4">#REF!</definedName>
    <definedName name="FGVSER" localSheetId="5">#REF!</definedName>
    <definedName name="FGVSER" localSheetId="0">#REF!</definedName>
    <definedName name="FGVSER">#REF!</definedName>
    <definedName name="firma1" localSheetId="4">#REF!</definedName>
    <definedName name="firma1" localSheetId="5">#REF!</definedName>
    <definedName name="firma1" localSheetId="0">#REF!</definedName>
    <definedName name="firma1">#REF!</definedName>
    <definedName name="firma2" localSheetId="4">#REF!</definedName>
    <definedName name="firma2" localSheetId="5">#REF!</definedName>
    <definedName name="firma2" localSheetId="0">#REF!</definedName>
    <definedName name="firma2">#REF!</definedName>
    <definedName name="Format" localSheetId="4">#REF!</definedName>
    <definedName name="Format" localSheetId="5">#REF!</definedName>
    <definedName name="Format" localSheetId="0">#REF!</definedName>
    <definedName name="Format">#REF!</definedName>
    <definedName name="Fundacao_Plano_Inclinado" localSheetId="4">#REF!</definedName>
    <definedName name="Fundacao_Plano_Inclinado" localSheetId="5">#REF!</definedName>
    <definedName name="Fundacao_Plano_Inclinado" localSheetId="0">#REF!</definedName>
    <definedName name="Fundacao_Plano_Inclinado">#REF!</definedName>
    <definedName name="Header" localSheetId="4">#REF!</definedName>
    <definedName name="Header" localSheetId="5">#REF!</definedName>
    <definedName name="Header" localSheetId="0">#REF!</definedName>
    <definedName name="Header">#REF!</definedName>
    <definedName name="ICMS" localSheetId="4">#REF!</definedName>
    <definedName name="ICMS" localSheetId="5">#REF!</definedName>
    <definedName name="ICMS" localSheetId="0">#REF!</definedName>
    <definedName name="ICMS">#REF!</definedName>
    <definedName name="Implantacao_Consulta" localSheetId="4">#REF!</definedName>
    <definedName name="Implantacao_Consulta" localSheetId="5">#REF!</definedName>
    <definedName name="Implantacao_Consulta" localSheetId="0">#REF!</definedName>
    <definedName name="Implantacao_Consulta">#REF!</definedName>
    <definedName name="INTERCEPTORES___EMISSÁRIOS" localSheetId="4">#REF!</definedName>
    <definedName name="INTERCEPTORES___EMISSÁRIOS" localSheetId="5">#REF!</definedName>
    <definedName name="INTERCEPTORES___EMISSÁRIOS" localSheetId="0">#REF!</definedName>
    <definedName name="INTERCEPTORES___EMISSÁRIOS">#REF!</definedName>
    <definedName name="J" localSheetId="4">#REF!</definedName>
    <definedName name="J" localSheetId="5">#REF!</definedName>
    <definedName name="J" localSheetId="0">#REF!</definedName>
    <definedName name="J">#REF!</definedName>
    <definedName name="jhb" localSheetId="4">#REF!</definedName>
    <definedName name="jhb" localSheetId="5">#REF!</definedName>
    <definedName name="jhb" localSheetId="0">#REF!</definedName>
    <definedName name="jhb">#REF!</definedName>
    <definedName name="K" localSheetId="4">#REF!</definedName>
    <definedName name="K" localSheetId="5">#REF!</definedName>
    <definedName name="K" localSheetId="0">#REF!</definedName>
    <definedName name="K">#REF!</definedName>
    <definedName name="Kvenda" localSheetId="4">#REF!</definedName>
    <definedName name="Kvenda" localSheetId="5">#REF!</definedName>
    <definedName name="Kvenda" localSheetId="0">#REF!</definedName>
    <definedName name="Kvenda">#REF!</definedName>
    <definedName name="LARGURA" localSheetId="4">#REF!</definedName>
    <definedName name="LARGURA" localSheetId="5">#REF!</definedName>
    <definedName name="LARGURA" localSheetId="0">#REF!</definedName>
    <definedName name="LARGURA">#REF!</definedName>
    <definedName name="LIGAÇÃO" localSheetId="4">[13]COPASAXSINAPI_ENXUTO!#REF!</definedName>
    <definedName name="LIGAÇÃO" localSheetId="5">[13]COPASAXSINAPI_ENXUTO!#REF!</definedName>
    <definedName name="LIGAÇÃO" localSheetId="0">[13]COPASAXSINAPI_ENXUTO!#REF!</definedName>
    <definedName name="LIGAÇÃO">[13]COPASAXSINAPI_ENXUTO!#REF!</definedName>
    <definedName name="LINHAS_DE_RECALQUE" localSheetId="4">#REF!</definedName>
    <definedName name="LINHAS_DE_RECALQUE" localSheetId="5">#REF!</definedName>
    <definedName name="LINHAS_DE_RECALQUE" localSheetId="0">#REF!</definedName>
    <definedName name="LINHAS_DE_RECALQUE">#REF!</definedName>
    <definedName name="lote" localSheetId="4">#REF!</definedName>
    <definedName name="lote" localSheetId="5">#REF!</definedName>
    <definedName name="lote" localSheetId="0">#REF!</definedName>
    <definedName name="lote">#REF!</definedName>
    <definedName name="meiofio">'[3]DADOS COLETATO'!$E$12</definedName>
    <definedName name="mes" localSheetId="4">#REF!</definedName>
    <definedName name="mes" localSheetId="5">#REF!</definedName>
    <definedName name="mes" localSheetId="0">#REF!</definedName>
    <definedName name="mes">#REF!</definedName>
    <definedName name="MM" localSheetId="4">#REF!</definedName>
    <definedName name="MM" localSheetId="5">#REF!</definedName>
    <definedName name="MM" localSheetId="0">#REF!</definedName>
    <definedName name="MM">#REF!</definedName>
    <definedName name="Mob" localSheetId="4">#REF!</definedName>
    <definedName name="Mob" localSheetId="5">#REF!</definedName>
    <definedName name="Mob" localSheetId="0">#REF!</definedName>
    <definedName name="Mob">#REF!</definedName>
    <definedName name="MODALIDADE">Lista!$D$2:$D$6</definedName>
    <definedName name="MUNICÍPIO" localSheetId="4">[4]Lista!$A$2:$A$855</definedName>
    <definedName name="MUNICÍPIO" localSheetId="5">[4]Lista!$A$2:$A$855</definedName>
    <definedName name="MUNICÍPIO" localSheetId="0">[4]Lista!$A$2:$A$855</definedName>
    <definedName name="MUNICÍPIO">Lista!$A$2:$A$855</definedName>
    <definedName name="N" localSheetId="4">'[14]Orçamento Real'!#REF!</definedName>
    <definedName name="N" localSheetId="5">'[14]Orçamento Real'!#REF!</definedName>
    <definedName name="N" localSheetId="0">'[14]Orçamento Real'!#REF!</definedName>
    <definedName name="N">'[14]Orçamento Real'!#REF!</definedName>
    <definedName name="Nº" localSheetId="4">[4]Lista!#REF!</definedName>
    <definedName name="Nº" localSheetId="5">[4]Lista!#REF!</definedName>
    <definedName name="Nº" localSheetId="0">[4]Lista!#REF!</definedName>
    <definedName name="Nº">Lista!#REF!</definedName>
    <definedName name="ORÇ" localSheetId="4">#REF!</definedName>
    <definedName name="ORÇ" localSheetId="5">#REF!</definedName>
    <definedName name="ORÇ" localSheetId="0">#REF!</definedName>
    <definedName name="ORÇ">#REF!</definedName>
    <definedName name="Ordem">'[15]Resumo do Consolidado'!$O$1:$P$65536</definedName>
    <definedName name="OUTROS" localSheetId="4">#REF!</definedName>
    <definedName name="OUTROS" localSheetId="5">#REF!</definedName>
    <definedName name="OUTROS" localSheetId="0">#REF!</definedName>
    <definedName name="OUTROS">#REF!</definedName>
    <definedName name="Paisagismo_Consulta" localSheetId="4">#REF!</definedName>
    <definedName name="Paisagismo_Consulta" localSheetId="5">#REF!</definedName>
    <definedName name="Paisagismo_Consulta" localSheetId="0">#REF!</definedName>
    <definedName name="Paisagismo_Consulta">#REF!</definedName>
    <definedName name="PAVIMENTAÇÃO" localSheetId="4">#REF!</definedName>
    <definedName name="PAVIMENTAÇÃO" localSheetId="5">#REF!</definedName>
    <definedName name="PAVIMENTAÇÃO" localSheetId="0">#REF!</definedName>
    <definedName name="PAVIMENTAÇÃO">#REF!</definedName>
    <definedName name="PBR" localSheetId="4">#REF!</definedName>
    <definedName name="PBR" localSheetId="5">#REF!</definedName>
    <definedName name="PBR" localSheetId="0">#REF!</definedName>
    <definedName name="PBR">#REF!</definedName>
    <definedName name="pedreira">'[3]DADOS COLETATO'!$C$41</definedName>
    <definedName name="pesobrita">'[3]DADOS COLETATO'!$I$42</definedName>
    <definedName name="pesoespecifico">'[3]DADOS COLETATO'!$I$40</definedName>
    <definedName name="plani" localSheetId="4">#REF!</definedName>
    <definedName name="plani" localSheetId="5">#REF!</definedName>
    <definedName name="plani" localSheetId="0">#REF!</definedName>
    <definedName name="plani">#REF!</definedName>
    <definedName name="Poste" localSheetId="4">#REF!</definedName>
    <definedName name="Poste" localSheetId="5">#REF!</definedName>
    <definedName name="Poste" localSheetId="0">#REF!</definedName>
    <definedName name="Poste">#REF!</definedName>
    <definedName name="Preco" localSheetId="4">#REF!</definedName>
    <definedName name="Preco" localSheetId="5">#REF!</definedName>
    <definedName name="Preco" localSheetId="0">#REF!</definedName>
    <definedName name="Preco">#REF!</definedName>
    <definedName name="Predio_02_andares_Consulta">[16]Predio_02_andares!$A$8:$F$723</definedName>
    <definedName name="Preparo_Terreno" localSheetId="4">#REF!</definedName>
    <definedName name="Preparo_Terreno" localSheetId="5">#REF!</definedName>
    <definedName name="Preparo_Terreno" localSheetId="0">#REF!</definedName>
    <definedName name="Preparo_Terreno">#REF!</definedName>
    <definedName name="PROGRAMA_BDMG" localSheetId="4">OFFSET([4]Lista!$B$2,0,0,COUNTA([4]Lista!$B$2:$B$101),1)</definedName>
    <definedName name="PROGRAMA_BDMG" localSheetId="5">OFFSET([4]Lista!$B$2,0,0,COUNTA([4]Lista!$B$2:$B$101),1)</definedName>
    <definedName name="PROGRAMA_BDMG" localSheetId="0">OFFSET([4]Lista!$B$2,0,0,COUNTA([4]Lista!$B$2:$B$101),1)</definedName>
    <definedName name="PROGRAMA_BDMG">OFFSET(Lista!$B$2,0,0,COUNTA(Lista!$B$2:$B$101),1)</definedName>
    <definedName name="PROJ" localSheetId="4">#REF!</definedName>
    <definedName name="PROJ" localSheetId="5">#REF!</definedName>
    <definedName name="PROJ" localSheetId="0">#REF!</definedName>
    <definedName name="PROJ">#REF!</definedName>
    <definedName name="PRT" localSheetId="4">#REF!</definedName>
    <definedName name="PRT" localSheetId="5">#REF!</definedName>
    <definedName name="PRT" localSheetId="0">#REF!</definedName>
    <definedName name="PRT">#REF!</definedName>
    <definedName name="pv" localSheetId="4">#REF!</definedName>
    <definedName name="pv" localSheetId="5">#REF!</definedName>
    <definedName name="pv" localSheetId="0">#REF!</definedName>
    <definedName name="pv">#REF!</definedName>
    <definedName name="qci" localSheetId="4">#REF!</definedName>
    <definedName name="qci" localSheetId="5">#REF!</definedName>
    <definedName name="qci" localSheetId="0">#REF!</definedName>
    <definedName name="qci">#REF!</definedName>
    <definedName name="ralo">'[3]DADOS COLETATO'!$C$29</definedName>
    <definedName name="RawData" localSheetId="4">#REF!</definedName>
    <definedName name="RawData" localSheetId="5">#REF!</definedName>
    <definedName name="RawData" localSheetId="0">#REF!</definedName>
    <definedName name="RawData">#REF!</definedName>
    <definedName name="RawHeader" localSheetId="4">#REF!</definedName>
    <definedName name="RawHeader" localSheetId="5">#REF!</definedName>
    <definedName name="RawHeader" localSheetId="0">[13]COPASAXSINAPI_ENXUTO!#REF!</definedName>
    <definedName name="RawHeader">[13]COPASAXSINAPI_ENXUTO!#REF!</definedName>
    <definedName name="REDE_COLETORA" localSheetId="4">#REF!</definedName>
    <definedName name="REDE_COLETORA" localSheetId="5">#REF!</definedName>
    <definedName name="REDE_COLETORA" localSheetId="0">#REF!</definedName>
    <definedName name="REDE_COLETORA">#REF!</definedName>
    <definedName name="REF_SERVICOS" localSheetId="4">#REF!</definedName>
    <definedName name="REF_SERVICOS" localSheetId="5">#REF!</definedName>
    <definedName name="REF_SERVICOS" localSheetId="0">#REF!</definedName>
    <definedName name="REF_SERVICOS">#REF!</definedName>
    <definedName name="RESP." localSheetId="4">#REF!</definedName>
    <definedName name="RESP." localSheetId="5">#REF!</definedName>
    <definedName name="RESP." localSheetId="0">#REF!</definedName>
    <definedName name="RESP.">#REF!</definedName>
    <definedName name="rodovia" localSheetId="4">#REF!</definedName>
    <definedName name="rodovia" localSheetId="5">#REF!</definedName>
    <definedName name="rodovia" localSheetId="0">#REF!</definedName>
    <definedName name="rodovia">#REF!</definedName>
    <definedName name="RTL" localSheetId="4">#REF!</definedName>
    <definedName name="RTL" localSheetId="5">#REF!</definedName>
    <definedName name="RTL" localSheetId="0">#REF!</definedName>
    <definedName name="RTL">#REF!</definedName>
    <definedName name="sasasa" localSheetId="4">#REF!</definedName>
    <definedName name="sasasa" localSheetId="5">#REF!</definedName>
    <definedName name="sasasa" localSheetId="0">#REF!</definedName>
    <definedName name="sasasa">#REF!</definedName>
    <definedName name="sasasasasasa" localSheetId="4">#REF!</definedName>
    <definedName name="sasasasasasa" localSheetId="5">#REF!</definedName>
    <definedName name="sasasasasasa" localSheetId="0">#REF!</definedName>
    <definedName name="sasasasasasa">#REF!</definedName>
    <definedName name="SDS" localSheetId="4">#REF!</definedName>
    <definedName name="SDS" localSheetId="5">#REF!</definedName>
    <definedName name="SDS" localSheetId="0">#REF!</definedName>
    <definedName name="SDS">#REF!</definedName>
    <definedName name="Sede_Detran_Consulta" localSheetId="4">#REF!</definedName>
    <definedName name="Sede_Detran_Consulta" localSheetId="5">#REF!</definedName>
    <definedName name="Sede_Detran_Consulta" localSheetId="0">#REF!</definedName>
    <definedName name="Sede_Detran_Consulta">#REF!</definedName>
    <definedName name="SERVIÇOS_COMPLEMENTARES" localSheetId="4">#REF!</definedName>
    <definedName name="SERVIÇOS_COMPLEMENTARES" localSheetId="5">#REF!</definedName>
    <definedName name="SERVIÇOS_COMPLEMENTARES" localSheetId="0">#REF!</definedName>
    <definedName name="SERVIÇOS_COMPLEMENTARES">#REF!</definedName>
    <definedName name="SERVIÇOS_PRELIMINARES" localSheetId="4">#REF!</definedName>
    <definedName name="SERVIÇOS_PRELIMINARES" localSheetId="5">#REF!</definedName>
    <definedName name="SERVIÇOS_PRELIMINARES" localSheetId="0">#REF!</definedName>
    <definedName name="SERVIÇOS_PRELIMINARES">#REF!</definedName>
    <definedName name="Servicos_Tecnicos" localSheetId="4">#REF!</definedName>
    <definedName name="Servicos_Tecnicos" localSheetId="5">#REF!</definedName>
    <definedName name="Servicos_Tecnicos" localSheetId="0">#REF!</definedName>
    <definedName name="Servicos_Tecnicos">#REF!</definedName>
    <definedName name="Servicos_Tecnicos_" localSheetId="4">#REF!</definedName>
    <definedName name="Servicos_Tecnicos_" localSheetId="5">#REF!</definedName>
    <definedName name="Servicos_Tecnicos_" localSheetId="0">#REF!</definedName>
    <definedName name="Servicos_Tecnicos_">#REF!</definedName>
    <definedName name="subtrecho" localSheetId="4">#REF!</definedName>
    <definedName name="subtrecho" localSheetId="5">#REF!</definedName>
    <definedName name="subtrecho" localSheetId="0">#REF!</definedName>
    <definedName name="subtrecho">#REF!</definedName>
    <definedName name="TEC" localSheetId="4">#REF!</definedName>
    <definedName name="TEC" localSheetId="5">#REF!</definedName>
    <definedName name="TEC" localSheetId="0">#REF!</definedName>
    <definedName name="TEC">#REF!</definedName>
    <definedName name="TEC." localSheetId="4">#REF!</definedName>
    <definedName name="TEC." localSheetId="5">#REF!</definedName>
    <definedName name="TEC." localSheetId="0">#REF!</definedName>
    <definedName name="TEC.">#REF!</definedName>
    <definedName name="TERRAPLENAGEM" localSheetId="4">#REF!</definedName>
    <definedName name="TERRAPLENAGEM" localSheetId="5">#REF!</definedName>
    <definedName name="TERRAPLENAGEM" localSheetId="0">#REF!</definedName>
    <definedName name="TERRAPLENAGEM">#REF!</definedName>
    <definedName name="TIPO_DE_OBRA" localSheetId="4">OFFSET([4]Lista!$C$2,0,0,COUNTA([4]Lista!$C$2:$C$101),1)</definedName>
    <definedName name="TIPO_DE_OBRA" localSheetId="5">OFFSET([4]Lista!$C$2,0,0,COUNTA([4]Lista!$C$2:$C$101),1)</definedName>
    <definedName name="TIPO_DE_OBRA" localSheetId="0">OFFSET([4]Lista!$C$2,0,0,COUNTA([4]Lista!$C$2:$C$101),1)</definedName>
    <definedName name="TIPO_DE_OBRA">OFFSET(Lista!$C$2,0,0,COUNTA(Lista!$C$2:$C$101),1)</definedName>
    <definedName name="_xlnm.Print_Titles" localSheetId="4">Cotações!$2:$10</definedName>
    <definedName name="_xlnm.Print_Titles" localSheetId="5">'Infor. Fornecedores'!$2:$11</definedName>
    <definedName name="_xlnm.Print_Titles" localSheetId="6">'Localização - (Pavimentação)'!$2:$10</definedName>
    <definedName name="_xlnm.Print_Titles" localSheetId="7">'Localização - (Saneamento)'!$2:$10</definedName>
    <definedName name="_xlnm.Print_Titles" localSheetId="2">'Planilha Orçamentária'!$10:$13</definedName>
    <definedName name="trecho" localSheetId="4">#REF!</definedName>
    <definedName name="trecho" localSheetId="5">#REF!</definedName>
    <definedName name="trecho" localSheetId="0">#REF!</definedName>
    <definedName name="trecho">#REF!</definedName>
    <definedName name="urb" localSheetId="4">#REF!</definedName>
    <definedName name="urb" localSheetId="5">#REF!</definedName>
    <definedName name="urb" localSheetId="0">#REF!</definedName>
    <definedName name="urb">#REF!</definedName>
    <definedName name="usina">'[3]DADOS COLETATO'!$C$42</definedName>
    <definedName name="volumedebrita">'[3]DADOS COLETATO'!$I$10</definedName>
    <definedName name="volumedecorte">'[3]DADOS COLETATO'!$I$9</definedName>
    <definedName name="volumedepv">'[3]DADOS COLETATO'!$I$11</definedName>
    <definedName name="XXX010160100" localSheetId="4">#REF!</definedName>
    <definedName name="XXX010160100" localSheetId="5">#REF!</definedName>
    <definedName name="XXX010160100" localSheetId="0">#REF!</definedName>
    <definedName name="XXX010160100">#REF!</definedName>
    <definedName name="xxxxxx" localSheetId="4">[13]COPASAXSINAPI_ENXUTO!#REF!</definedName>
    <definedName name="xxxxxx" localSheetId="5">[13]COPASAXSINAPI_ENXUTO!#REF!</definedName>
    <definedName name="xxxxxx" localSheetId="0">[13]COPASAXSINAPI_ENXUTO!#REF!</definedName>
    <definedName name="xxxxxx">[13]COPASAXSINAPI_ENXUTO!#REF!</definedName>
    <definedName name="zero" localSheetId="4">#REF!</definedName>
    <definedName name="zero" localSheetId="5">#REF!</definedName>
    <definedName name="zero" localSheetId="0">#REF!</definedName>
    <definedName name="zero">#REF!</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0" i="1"/>
  <c r="F23" i="3"/>
  <c r="F42"/>
  <c r="F73"/>
  <c r="F21"/>
  <c r="F75" l="1"/>
  <c r="I24"/>
  <c r="F41"/>
  <c r="F38"/>
  <c r="F24" s="1"/>
  <c r="H24" s="1"/>
  <c r="H22"/>
  <c r="I22"/>
  <c r="J22" s="1"/>
  <c r="J24" l="1"/>
  <c r="H23"/>
  <c r="I23"/>
  <c r="J23" s="1"/>
  <c r="H73"/>
  <c r="I74"/>
  <c r="F74"/>
  <c r="H74" s="1"/>
  <c r="H75"/>
  <c r="H32"/>
  <c r="I32"/>
  <c r="J32" s="1"/>
  <c r="J74" l="1"/>
  <c r="I75"/>
  <c r="J75" s="1"/>
  <c r="I73"/>
  <c r="J73" s="1"/>
  <c r="F56"/>
  <c r="F34"/>
  <c r="F31"/>
  <c r="F36"/>
  <c r="J72" l="1"/>
  <c r="F35"/>
  <c r="H35" s="1"/>
  <c r="H28"/>
  <c r="I70"/>
  <c r="J70" s="1"/>
  <c r="H70"/>
  <c r="I69"/>
  <c r="J69" s="1"/>
  <c r="H69"/>
  <c r="I68"/>
  <c r="J68" s="1"/>
  <c r="H68"/>
  <c r="I67"/>
  <c r="J67" s="1"/>
  <c r="H67"/>
  <c r="I66"/>
  <c r="J66" s="1"/>
  <c r="H66"/>
  <c r="I65"/>
  <c r="J65" s="1"/>
  <c r="H65"/>
  <c r="I64"/>
  <c r="J64" s="1"/>
  <c r="H64"/>
  <c r="I63"/>
  <c r="J63" s="1"/>
  <c r="H63"/>
  <c r="I62"/>
  <c r="J62" s="1"/>
  <c r="H62"/>
  <c r="I61"/>
  <c r="J61" s="1"/>
  <c r="H61"/>
  <c r="I60"/>
  <c r="J60" s="1"/>
  <c r="H60"/>
  <c r="I59"/>
  <c r="J59" s="1"/>
  <c r="H59"/>
  <c r="I58"/>
  <c r="J58" s="1"/>
  <c r="H58"/>
  <c r="I57"/>
  <c r="J57" s="1"/>
  <c r="H57"/>
  <c r="I56"/>
  <c r="J56" s="1"/>
  <c r="H56"/>
  <c r="I54"/>
  <c r="J54" s="1"/>
  <c r="H54"/>
  <c r="I53"/>
  <c r="J53" s="1"/>
  <c r="H53"/>
  <c r="I52"/>
  <c r="J52" s="1"/>
  <c r="H52"/>
  <c r="I51"/>
  <c r="J51" s="1"/>
  <c r="H51"/>
  <c r="I50"/>
  <c r="J50" s="1"/>
  <c r="H50"/>
  <c r="I49"/>
  <c r="J49" s="1"/>
  <c r="H49"/>
  <c r="I47"/>
  <c r="J47" s="1"/>
  <c r="H47"/>
  <c r="I46"/>
  <c r="J46" s="1"/>
  <c r="H46"/>
  <c r="I45"/>
  <c r="J45" s="1"/>
  <c r="H45"/>
  <c r="I44"/>
  <c r="H44"/>
  <c r="I42"/>
  <c r="J42" s="1"/>
  <c r="H42"/>
  <c r="I41"/>
  <c r="J41" s="1"/>
  <c r="H41"/>
  <c r="I40"/>
  <c r="J40" s="1"/>
  <c r="H40"/>
  <c r="I37"/>
  <c r="J37" s="1"/>
  <c r="H37"/>
  <c r="I36"/>
  <c r="J36" s="1"/>
  <c r="H36"/>
  <c r="I35"/>
  <c r="I34"/>
  <c r="J34" s="1"/>
  <c r="H34"/>
  <c r="I31"/>
  <c r="J31" s="1"/>
  <c r="H31"/>
  <c r="I30"/>
  <c r="J30" s="1"/>
  <c r="H30"/>
  <c r="I29"/>
  <c r="J29" s="1"/>
  <c r="H29"/>
  <c r="I28"/>
  <c r="I26"/>
  <c r="H26"/>
  <c r="J79"/>
  <c r="J77"/>
  <c r="J35" l="1"/>
  <c r="J39"/>
  <c r="H39"/>
  <c r="J48"/>
  <c r="J76"/>
  <c r="J78"/>
  <c r="B13" i="11"/>
  <c r="C13" s="1"/>
  <c r="B14"/>
  <c r="M14" s="1"/>
  <c r="B15"/>
  <c r="H15" s="1"/>
  <c r="B16"/>
  <c r="C16" s="1"/>
  <c r="B17"/>
  <c r="C17" s="1"/>
  <c r="B18"/>
  <c r="M18" s="1"/>
  <c r="B19"/>
  <c r="M19" s="1"/>
  <c r="B20"/>
  <c r="H20" s="1"/>
  <c r="B21"/>
  <c r="C21" s="1"/>
  <c r="B22"/>
  <c r="C22" s="1"/>
  <c r="B23"/>
  <c r="M23" s="1"/>
  <c r="B24"/>
  <c r="M24" s="1"/>
  <c r="B12"/>
  <c r="M12" s="1"/>
  <c r="B12" i="10"/>
  <c r="E12" s="1"/>
  <c r="B13"/>
  <c r="E13" s="1"/>
  <c r="B14"/>
  <c r="E14" s="1"/>
  <c r="B15"/>
  <c r="E15" s="1"/>
  <c r="B16"/>
  <c r="E16" s="1"/>
  <c r="B17"/>
  <c r="E17" s="1"/>
  <c r="B18"/>
  <c r="E18" s="1"/>
  <c r="B19"/>
  <c r="E19" s="1"/>
  <c r="B20"/>
  <c r="E20" s="1"/>
  <c r="B21"/>
  <c r="E21" s="1"/>
  <c r="B22"/>
  <c r="E22" s="1"/>
  <c r="B23"/>
  <c r="E23" s="1"/>
  <c r="B11"/>
  <c r="E11" s="1"/>
  <c r="N23"/>
  <c r="J23" s="1"/>
  <c r="F23" s="1"/>
  <c r="N22"/>
  <c r="J22"/>
  <c r="F22" s="1"/>
  <c r="N21"/>
  <c r="J21" s="1"/>
  <c r="F21" s="1"/>
  <c r="N20"/>
  <c r="J20" s="1"/>
  <c r="F20" s="1"/>
  <c r="N19"/>
  <c r="J19" s="1"/>
  <c r="F19" s="1"/>
  <c r="N18"/>
  <c r="J18" s="1"/>
  <c r="F18" s="1"/>
  <c r="N17"/>
  <c r="J17" s="1"/>
  <c r="F17" s="1"/>
  <c r="N16"/>
  <c r="J16" s="1"/>
  <c r="F16" s="1"/>
  <c r="N15"/>
  <c r="J15" s="1"/>
  <c r="F15" s="1"/>
  <c r="N14"/>
  <c r="J14" s="1"/>
  <c r="F14" s="1"/>
  <c r="N13"/>
  <c r="J13"/>
  <c r="F13" s="1"/>
  <c r="N12"/>
  <c r="J12"/>
  <c r="F12" s="1"/>
  <c r="N11"/>
  <c r="J11" s="1"/>
  <c r="F11" s="1"/>
  <c r="D13" l="1"/>
  <c r="D12"/>
  <c r="J55" i="3"/>
  <c r="D20" i="4" s="1"/>
  <c r="D21" i="10"/>
  <c r="D17"/>
  <c r="D16"/>
  <c r="D20"/>
  <c r="D15"/>
  <c r="D23"/>
  <c r="D19"/>
  <c r="D22"/>
  <c r="D18"/>
  <c r="D14"/>
  <c r="M20" i="11"/>
  <c r="M15"/>
  <c r="H22"/>
  <c r="H16"/>
  <c r="C23"/>
  <c r="C18"/>
  <c r="M22"/>
  <c r="M16"/>
  <c r="H23"/>
  <c r="H18"/>
  <c r="C24"/>
  <c r="C19"/>
  <c r="C14"/>
  <c r="H24"/>
  <c r="H19"/>
  <c r="H14"/>
  <c r="C20"/>
  <c r="C15"/>
  <c r="C12"/>
  <c r="H12"/>
  <c r="M21"/>
  <c r="M17"/>
  <c r="M13"/>
  <c r="H21"/>
  <c r="H17"/>
  <c r="H13"/>
  <c r="D11" i="10"/>
  <c r="E41" i="8"/>
  <c r="F41" s="1"/>
  <c r="E41" i="7"/>
  <c r="G40"/>
  <c r="G39"/>
  <c r="G38"/>
  <c r="G37"/>
  <c r="G36"/>
  <c r="G35"/>
  <c r="G34"/>
  <c r="G33"/>
  <c r="G32"/>
  <c r="G31"/>
  <c r="G30"/>
  <c r="G29"/>
  <c r="G28"/>
  <c r="G27"/>
  <c r="G26"/>
  <c r="G25"/>
  <c r="G24"/>
  <c r="G23"/>
  <c r="G22"/>
  <c r="G21"/>
  <c r="G20"/>
  <c r="G19"/>
  <c r="G18"/>
  <c r="G17"/>
  <c r="G16"/>
  <c r="G15"/>
  <c r="G14"/>
  <c r="G13"/>
  <c r="G12"/>
  <c r="G11"/>
  <c r="D36" i="4"/>
  <c r="K36" s="1"/>
  <c r="C36"/>
  <c r="D35"/>
  <c r="K35" s="1"/>
  <c r="C35"/>
  <c r="D34"/>
  <c r="M34" s="1"/>
  <c r="C34"/>
  <c r="D33"/>
  <c r="C33"/>
  <c r="D32"/>
  <c r="K32" s="1"/>
  <c r="C32"/>
  <c r="D31"/>
  <c r="K31" s="1"/>
  <c r="C31"/>
  <c r="D30"/>
  <c r="M30" s="1"/>
  <c r="C30"/>
  <c r="D29"/>
  <c r="C29"/>
  <c r="D28"/>
  <c r="K28" s="1"/>
  <c r="C28"/>
  <c r="D27"/>
  <c r="K27" s="1"/>
  <c r="C27"/>
  <c r="D26"/>
  <c r="M26" s="1"/>
  <c r="C26"/>
  <c r="D25"/>
  <c r="C25"/>
  <c r="C24"/>
  <c r="C23"/>
  <c r="D22"/>
  <c r="M22" s="1"/>
  <c r="C22"/>
  <c r="D21"/>
  <c r="C21"/>
  <c r="C20"/>
  <c r="D19"/>
  <c r="C19"/>
  <c r="C18"/>
  <c r="C17"/>
  <c r="C16"/>
  <c r="C15"/>
  <c r="C14"/>
  <c r="C13"/>
  <c r="C12"/>
  <c r="H10"/>
  <c r="J10" s="1"/>
  <c r="L10" s="1"/>
  <c r="N10" s="1"/>
  <c r="P10" s="1"/>
  <c r="I80" i="3"/>
  <c r="J80" s="1"/>
  <c r="H80"/>
  <c r="J44"/>
  <c r="I38"/>
  <c r="J38" s="1"/>
  <c r="H38"/>
  <c r="J28"/>
  <c r="J26"/>
  <c r="I21"/>
  <c r="J21" s="1"/>
  <c r="H21"/>
  <c r="I20"/>
  <c r="J20" s="1"/>
  <c r="H20"/>
  <c r="I19"/>
  <c r="J19" s="1"/>
  <c r="H19"/>
  <c r="I18"/>
  <c r="J18" s="1"/>
  <c r="H18"/>
  <c r="I17"/>
  <c r="J17" s="1"/>
  <c r="H17"/>
  <c r="I15"/>
  <c r="J15" s="1"/>
  <c r="H15"/>
  <c r="J16" l="1"/>
  <c r="J19" i="4"/>
  <c r="K19" s="1"/>
  <c r="F19"/>
  <c r="G19" s="1"/>
  <c r="L19"/>
  <c r="M19" s="1"/>
  <c r="H19"/>
  <c r="I19" s="1"/>
  <c r="I21"/>
  <c r="L21"/>
  <c r="M21" s="1"/>
  <c r="N21"/>
  <c r="O21" s="1"/>
  <c r="P21"/>
  <c r="Q21" s="1"/>
  <c r="J21"/>
  <c r="K21" s="1"/>
  <c r="K20"/>
  <c r="N20"/>
  <c r="O20" s="1"/>
  <c r="P20"/>
  <c r="Q20" s="1"/>
  <c r="J43" i="3"/>
  <c r="H33"/>
  <c r="H16"/>
  <c r="H27"/>
  <c r="J27"/>
  <c r="D15" i="4" s="1"/>
  <c r="H14" i="3"/>
  <c r="H25"/>
  <c r="G41" i="7"/>
  <c r="F41" s="1"/>
  <c r="J33" i="3"/>
  <c r="D16" i="4" s="1"/>
  <c r="G31"/>
  <c r="G34"/>
  <c r="M31"/>
  <c r="I34"/>
  <c r="M36"/>
  <c r="I26"/>
  <c r="Q19"/>
  <c r="M28"/>
  <c r="I31"/>
  <c r="G26"/>
  <c r="Q31"/>
  <c r="O19"/>
  <c r="I22"/>
  <c r="Q26"/>
  <c r="I27"/>
  <c r="I30"/>
  <c r="O31"/>
  <c r="M32"/>
  <c r="Q34"/>
  <c r="I35"/>
  <c r="O22"/>
  <c r="M27"/>
  <c r="O30"/>
  <c r="M35"/>
  <c r="Q22"/>
  <c r="O27"/>
  <c r="Q30"/>
  <c r="O35"/>
  <c r="G22"/>
  <c r="O26"/>
  <c r="G27"/>
  <c r="Q27"/>
  <c r="G30"/>
  <c r="O34"/>
  <c r="G35"/>
  <c r="Q35"/>
  <c r="J25" i="3"/>
  <c r="D14" i="4" s="1"/>
  <c r="I20"/>
  <c r="G20"/>
  <c r="Q25"/>
  <c r="I25"/>
  <c r="O25"/>
  <c r="G25"/>
  <c r="M25"/>
  <c r="Q33"/>
  <c r="I33"/>
  <c r="O33"/>
  <c r="G33"/>
  <c r="M33"/>
  <c r="D17"/>
  <c r="Q29"/>
  <c r="I29"/>
  <c r="O29"/>
  <c r="G29"/>
  <c r="M29"/>
  <c r="G21"/>
  <c r="K25"/>
  <c r="K29"/>
  <c r="K33"/>
  <c r="J14" i="3"/>
  <c r="D13" i="4"/>
  <c r="M20"/>
  <c r="K22"/>
  <c r="K26"/>
  <c r="G28"/>
  <c r="O28"/>
  <c r="K30"/>
  <c r="G32"/>
  <c r="O32"/>
  <c r="K34"/>
  <c r="G36"/>
  <c r="O36"/>
  <c r="I28"/>
  <c r="Q28"/>
  <c r="I32"/>
  <c r="Q32"/>
  <c r="I36"/>
  <c r="Q36"/>
  <c r="P17" l="1"/>
  <c r="Q17" s="1"/>
  <c r="L17"/>
  <c r="M17" s="1"/>
  <c r="N17"/>
  <c r="O17" s="1"/>
  <c r="H16"/>
  <c r="I16" s="1"/>
  <c r="N16"/>
  <c r="O16" s="1"/>
  <c r="J16"/>
  <c r="K16" s="1"/>
  <c r="F16"/>
  <c r="G16" s="1"/>
  <c r="L16"/>
  <c r="M16" s="1"/>
  <c r="J15"/>
  <c r="K15" s="1"/>
  <c r="H15"/>
  <c r="I15" s="1"/>
  <c r="L15"/>
  <c r="M15" s="1"/>
  <c r="N15"/>
  <c r="P15"/>
  <c r="Q15" s="1"/>
  <c r="H13"/>
  <c r="I13" s="1"/>
  <c r="F13"/>
  <c r="G13" s="1"/>
  <c r="F14"/>
  <c r="G14" s="1"/>
  <c r="H14"/>
  <c r="I14" s="1"/>
  <c r="G15"/>
  <c r="Q16"/>
  <c r="D12"/>
  <c r="F12" s="1"/>
  <c r="G17"/>
  <c r="I17"/>
  <c r="K17"/>
  <c r="O13"/>
  <c r="M13"/>
  <c r="Q13"/>
  <c r="K13"/>
  <c r="M14"/>
  <c r="K14"/>
  <c r="O14"/>
  <c r="Q14"/>
  <c r="N38" l="1"/>
  <c r="L38"/>
  <c r="O15"/>
  <c r="P38"/>
  <c r="Q12"/>
  <c r="I12"/>
  <c r="O12"/>
  <c r="G12"/>
  <c r="K12"/>
  <c r="M12"/>
  <c r="D18" l="1"/>
  <c r="F18" l="1"/>
  <c r="F38" s="1"/>
  <c r="F39" s="1"/>
  <c r="H18"/>
  <c r="H38" s="1"/>
  <c r="J18"/>
  <c r="J38" s="1"/>
  <c r="O18"/>
  <c r="Q18"/>
  <c r="M18"/>
  <c r="K18" l="1"/>
  <c r="G18"/>
  <c r="I18"/>
  <c r="H39"/>
  <c r="J39" s="1"/>
  <c r="L39" s="1"/>
  <c r="N39" s="1"/>
  <c r="P39" s="1"/>
  <c r="H81" i="3"/>
  <c r="D24" i="4"/>
  <c r="I24" s="1"/>
  <c r="D23"/>
  <c r="K23" s="1"/>
  <c r="G23" l="1"/>
  <c r="M23"/>
  <c r="O23"/>
  <c r="O24"/>
  <c r="Q24"/>
  <c r="K24"/>
  <c r="D38"/>
  <c r="Q23"/>
  <c r="I23"/>
  <c r="G24"/>
  <c r="M24"/>
  <c r="E18" l="1"/>
  <c r="K38"/>
  <c r="G38"/>
  <c r="G39" s="1"/>
  <c r="E20"/>
  <c r="Q38"/>
  <c r="E15"/>
  <c r="E17"/>
  <c r="O38"/>
  <c r="I38"/>
  <c r="E19"/>
  <c r="E16"/>
  <c r="E14"/>
  <c r="M38"/>
  <c r="E12"/>
  <c r="E21"/>
  <c r="E13"/>
  <c r="I39" l="1"/>
  <c r="K39" s="1"/>
  <c r="M39" s="1"/>
  <c r="O39" s="1"/>
  <c r="Q39" s="1"/>
  <c r="E38"/>
  <c r="D39" l="1"/>
  <c r="E39" s="1"/>
  <c r="J81" i="3"/>
</calcChain>
</file>

<file path=xl/sharedStrings.xml><?xml version="1.0" encoding="utf-8"?>
<sst xmlns="http://schemas.openxmlformats.org/spreadsheetml/2006/main" count="1380" uniqueCount="1265">
  <si>
    <t>PROJETO</t>
  </si>
  <si>
    <t>LINHA DE FINANCIAMENTO:</t>
  </si>
  <si>
    <t>BDMG CIDADES</t>
  </si>
  <si>
    <t>BDMG CIDADES 2015</t>
  </si>
  <si>
    <t>BDMG CIDADES 2015 - FRP</t>
  </si>
  <si>
    <t>BDMG CIDADES 2015 BX</t>
  </si>
  <si>
    <t>BDMG CIDADES 2017</t>
  </si>
  <si>
    <t>BDMG CIDADES 2018</t>
  </si>
  <si>
    <t>BDMG CIDADES 2018 - SOLIDÁRIO</t>
  </si>
  <si>
    <t>BDMG CIDADES BX</t>
  </si>
  <si>
    <t>BDMG MAQ</t>
  </si>
  <si>
    <t>BDMG MAQ 2015</t>
  </si>
  <si>
    <t>BDMG MAQ 2017</t>
  </si>
  <si>
    <t>BDMG MAQ 2017 BX</t>
  </si>
  <si>
    <t>BDMG MAQ 2018</t>
  </si>
  <si>
    <t>BDMG MAQ 2018 - SOLIDÁRIO</t>
  </si>
  <si>
    <t>BDMG MAQ 2018 BX</t>
  </si>
  <si>
    <t>BDMG MAQ BX</t>
  </si>
  <si>
    <t>BDMG SANEAMENTO</t>
  </si>
  <si>
    <t>BDMG SANEAMENTO 2015</t>
  </si>
  <si>
    <t>BDMG SANEAMENTO 2015 BX</t>
  </si>
  <si>
    <t>BDMG SANEAMENTO 2017</t>
  </si>
  <si>
    <t>BDMG SANEAMENTO 2018</t>
  </si>
  <si>
    <t>BDMG SANEAMENTO 2018 - SOLIDÁRIO</t>
  </si>
  <si>
    <t>BDMG SANEAMENTO BX</t>
  </si>
  <si>
    <t>BDMG URBANIZA</t>
  </si>
  <si>
    <t>BDMG URBANIZA 2015</t>
  </si>
  <si>
    <t>BDMG URBANIZA 2015 - FRP</t>
  </si>
  <si>
    <t>BDMG URBANIZA 2015 BX</t>
  </si>
  <si>
    <t>BDMG URBANIZA 2017</t>
  </si>
  <si>
    <t>BDMG URBANIZA 2018</t>
  </si>
  <si>
    <t>BDMG URBANIZA 2018 - SOLIDÁRIO</t>
  </si>
  <si>
    <t>BDMG URBANIZA BX</t>
  </si>
  <si>
    <t>FRD</t>
  </si>
  <si>
    <t>FRP/RECURSOS PRÓPRIOS</t>
  </si>
  <si>
    <t>MUNICIPIOS MINERADORES</t>
  </si>
  <si>
    <t>NOVO SOMMA</t>
  </si>
  <si>
    <t>NOVO SOMMA ECO</t>
  </si>
  <si>
    <t>NOVO SOMMA INFRA</t>
  </si>
  <si>
    <t>NOVO SOMMA MAQ</t>
  </si>
  <si>
    <t>NOVO SOMMA PAC</t>
  </si>
  <si>
    <t>NOVO SOMMA URBANIZA</t>
  </si>
  <si>
    <t>PAC</t>
  </si>
  <si>
    <t>PMAT</t>
  </si>
  <si>
    <t>PROVIAS</t>
  </si>
  <si>
    <t>RENOVA CIDADES DO AMANHÃ - DESENVOLVIMENTO ECONÔMICO</t>
  </si>
  <si>
    <t>RENOVA CIDADES DO AMANHÃ - EDUCAÇÃO</t>
  </si>
  <si>
    <t>RENOVA CIDADES DO AMANHÃ - SAÚDE</t>
  </si>
  <si>
    <t>RENOVA CIDADES DO AMANHÃ - SEGURANÇA</t>
  </si>
  <si>
    <t>RENOVA NÃO-REEMBOLSÁVEL</t>
  </si>
  <si>
    <t>VALOR TOTAL DO PROJETO:</t>
  </si>
  <si>
    <t>ABASTECIMENTO DE ÁGUA</t>
  </si>
  <si>
    <t>CONTENÇÃO</t>
  </si>
  <si>
    <t>DIVERSOS</t>
  </si>
  <si>
    <t>DRENAGEM</t>
  </si>
  <si>
    <t>EDIFICAÇÃO</t>
  </si>
  <si>
    <t>EFICIÊNCIA ENERGÉTICA</t>
  </si>
  <si>
    <t>ENERGIA RENOVÁVEL</t>
  </si>
  <si>
    <t>ESGOTAMENTO SANITÁRIO</t>
  </si>
  <si>
    <t>INFRAESTRUTURA</t>
  </si>
  <si>
    <t>OBRAS DE ARTE</t>
  </si>
  <si>
    <t>PAVIMENTAÇÃO</t>
  </si>
  <si>
    <t>RECICLAGEM</t>
  </si>
  <si>
    <t>SINALIZAÇÃO</t>
  </si>
  <si>
    <t>TRATAMENTO DE RESÍDUOS SÓLIDOS</t>
  </si>
  <si>
    <t>RESPONSÁVEL TÉCNICO:</t>
  </si>
  <si>
    <t>_______________________________________________________</t>
  </si>
  <si>
    <t>Nº CONTRATO COM BDMG:</t>
  </si>
  <si>
    <t xml:space="preserve">CARTA CONVITE </t>
  </si>
  <si>
    <t>CONCORRÊNCIA PÚBLICA</t>
  </si>
  <si>
    <t>DISPENSA LICITAÇÃO</t>
  </si>
  <si>
    <t>PREGÃO</t>
  </si>
  <si>
    <t>TOMADA DE PREÇOS</t>
  </si>
  <si>
    <t>MUNICÍPIO:</t>
  </si>
  <si>
    <t>CESAMA</t>
  </si>
  <si>
    <t>MUNICÍPIO</t>
  </si>
  <si>
    <t>PROGRAMA BDMG</t>
  </si>
  <si>
    <t>TIPO DE OBRA</t>
  </si>
  <si>
    <t>MODALIDADE</t>
  </si>
  <si>
    <t>ABADIA DOS DOURADOS</t>
  </si>
  <si>
    <t>ABAETÉ</t>
  </si>
  <si>
    <t>ABRE CAMPO</t>
  </si>
  <si>
    <t>ACAIACA</t>
  </si>
  <si>
    <t>AÇUCENA</t>
  </si>
  <si>
    <t>ÁGUA BOA</t>
  </si>
  <si>
    <t>ÁGUA COMPRIDA</t>
  </si>
  <si>
    <t>AGUANIL</t>
  </si>
  <si>
    <t>ÁGUAS FORMOSAS</t>
  </si>
  <si>
    <t>ÁGUAS VERMELHAS</t>
  </si>
  <si>
    <t>AIMORÉS</t>
  </si>
  <si>
    <t>AIURUOCA</t>
  </si>
  <si>
    <t>ALAGOA</t>
  </si>
  <si>
    <t>ALBERTINA</t>
  </si>
  <si>
    <t>ALÉM PARAÍBA</t>
  </si>
  <si>
    <t>ALFENAS</t>
  </si>
  <si>
    <t>ALFREDO VASCONCELOS</t>
  </si>
  <si>
    <t>ALMENARA</t>
  </si>
  <si>
    <t>ALPERCATA</t>
  </si>
  <si>
    <t>ALPINÓPOLIS</t>
  </si>
  <si>
    <t>ALTEROSA</t>
  </si>
  <si>
    <t>ALTO CAPARAÓ</t>
  </si>
  <si>
    <t>ALTO JEQUITIBÁ</t>
  </si>
  <si>
    <t>ALTO RIO DOCE</t>
  </si>
  <si>
    <t>ALVARENGA</t>
  </si>
  <si>
    <t>ALVINÓPOLIS</t>
  </si>
  <si>
    <t>ALVORADA DE MINAS</t>
  </si>
  <si>
    <t>AMPARO DO SERRA</t>
  </si>
  <si>
    <t>ANDRADAS</t>
  </si>
  <si>
    <t>ANDRELÂNDIA</t>
  </si>
  <si>
    <t>ANGELÂNDIA</t>
  </si>
  <si>
    <t>ANTÔNIO CARLOS</t>
  </si>
  <si>
    <t>ANTÔNIO DIAS</t>
  </si>
  <si>
    <t>ANTÔNIO PRADO DE MINAS</t>
  </si>
  <si>
    <t>ARAÇAÍ</t>
  </si>
  <si>
    <t>ARACITABA</t>
  </si>
  <si>
    <t>ARAÇUAÍ</t>
  </si>
  <si>
    <t>ARAGUARI</t>
  </si>
  <si>
    <t>ARANTINA</t>
  </si>
  <si>
    <t>ARAPONGA</t>
  </si>
  <si>
    <t>ARAPORÃ</t>
  </si>
  <si>
    <t>ARAPUÁ</t>
  </si>
  <si>
    <t>ARAÚJOS</t>
  </si>
  <si>
    <t>ARAXÁ</t>
  </si>
  <si>
    <t>ARCEBURGO</t>
  </si>
  <si>
    <t>ARCOS</t>
  </si>
  <si>
    <t>AREADO</t>
  </si>
  <si>
    <t>ARGIRITA</t>
  </si>
  <si>
    <t>ARICANDUVA</t>
  </si>
  <si>
    <t>ARINOS</t>
  </si>
  <si>
    <t>ASTOLFO DUTRA</t>
  </si>
  <si>
    <t>ATALÉIA</t>
  </si>
  <si>
    <t>AUGUSTO DE LIMA</t>
  </si>
  <si>
    <t>BAEPENDI</t>
  </si>
  <si>
    <t>BALDIM</t>
  </si>
  <si>
    <t>BAMBUÍ</t>
  </si>
  <si>
    <t>BANDEIRA</t>
  </si>
  <si>
    <t>BANDEIRA DO SUL</t>
  </si>
  <si>
    <t>BARÃO DE COCAIS</t>
  </si>
  <si>
    <t>BARÃO DE MONTE ALTO</t>
  </si>
  <si>
    <t>BARBACENA</t>
  </si>
  <si>
    <t>BARRA LONGA</t>
  </si>
  <si>
    <t>BARROSO</t>
  </si>
  <si>
    <t>BELA VISTA DE MINAS</t>
  </si>
  <si>
    <t>BELMIRO BRAGA</t>
  </si>
  <si>
    <t>BELO HORIZONTE</t>
  </si>
  <si>
    <t>BELO ORIENTE</t>
  </si>
  <si>
    <t>BELO VALE</t>
  </si>
  <si>
    <t>BERILO</t>
  </si>
  <si>
    <t>BERIZAL</t>
  </si>
  <si>
    <t>BERTÓPOLIS</t>
  </si>
  <si>
    <t>BETIM</t>
  </si>
  <si>
    <t>BIAS FORTES</t>
  </si>
  <si>
    <t>BICAS</t>
  </si>
  <si>
    <t>BIQUINHAS</t>
  </si>
  <si>
    <t>BOA ESPERANÇA</t>
  </si>
  <si>
    <t>BOCAINA DE MINAS</t>
  </si>
  <si>
    <t>BOCAIÚVA</t>
  </si>
  <si>
    <t>BOM DESPACHO</t>
  </si>
  <si>
    <t>BOM JARDIM DE MINAS</t>
  </si>
  <si>
    <t>BOM JESUS DA PENHA</t>
  </si>
  <si>
    <t>BOM JESUS DO AMPARO</t>
  </si>
  <si>
    <t>BOM JESUS DO GALHO</t>
  </si>
  <si>
    <t>BOM REPOUSO</t>
  </si>
  <si>
    <t>BOM SUCESSO</t>
  </si>
  <si>
    <t>BONFIM</t>
  </si>
  <si>
    <t>BONFINÓPOLIS DE MINAS</t>
  </si>
  <si>
    <t>BONITO DE MINAS</t>
  </si>
  <si>
    <t>BORDA DA MATA</t>
  </si>
  <si>
    <t>BOTELHOS</t>
  </si>
  <si>
    <t>BOTUMIRIM</t>
  </si>
  <si>
    <t>BRÁS PIRES</t>
  </si>
  <si>
    <t>BRASILÂNDIA DE MINAS</t>
  </si>
  <si>
    <t>BRASÍLIA DE MINAS</t>
  </si>
  <si>
    <t>BRASÓPOLIS</t>
  </si>
  <si>
    <t>BRAÚNAS</t>
  </si>
  <si>
    <t>BRUMADINHO</t>
  </si>
  <si>
    <t>BUENO BRANDÃO</t>
  </si>
  <si>
    <t>BUENÓPOLIS</t>
  </si>
  <si>
    <t>BUGRE</t>
  </si>
  <si>
    <t>BURITIS</t>
  </si>
  <si>
    <t>BURITIZEIRO</t>
  </si>
  <si>
    <t>CABECEIRA GRANDE</t>
  </si>
  <si>
    <t>CABO VERDE</t>
  </si>
  <si>
    <t>CACHOEIRA DA PRATA</t>
  </si>
  <si>
    <t>CACHOEIRA DE MINAS</t>
  </si>
  <si>
    <t>CACHOEIRA DE PAJEÚ</t>
  </si>
  <si>
    <t>CACHOEIRA DOURADA</t>
  </si>
  <si>
    <t>CAETANÓPOLIS</t>
  </si>
  <si>
    <t>CAETÉ</t>
  </si>
  <si>
    <t>CAIANA</t>
  </si>
  <si>
    <t>CAJURI</t>
  </si>
  <si>
    <t>CALDAS</t>
  </si>
  <si>
    <t>CAMACHO</t>
  </si>
  <si>
    <t>CAMANDUCAIA</t>
  </si>
  <si>
    <t>CAMBUÍ</t>
  </si>
  <si>
    <t>CAMBUQUIRA</t>
  </si>
  <si>
    <t>CAMPANÁRIO</t>
  </si>
  <si>
    <t>CAMPANHA</t>
  </si>
  <si>
    <t>CAMPESTRE</t>
  </si>
  <si>
    <t>CAMPINA VERDE</t>
  </si>
  <si>
    <t>CAMPO AZUL</t>
  </si>
  <si>
    <t>CAMPO BELO</t>
  </si>
  <si>
    <t>CAMPO DO MEIO</t>
  </si>
  <si>
    <t>CAMPO FLORIDO</t>
  </si>
  <si>
    <t>CAMPOS ALTOS</t>
  </si>
  <si>
    <t>CAMPOS GERAIS</t>
  </si>
  <si>
    <t>CANA VERDE</t>
  </si>
  <si>
    <t>CANAÃ</t>
  </si>
  <si>
    <t>CANÁPOLIS</t>
  </si>
  <si>
    <t>CANDEIAS</t>
  </si>
  <si>
    <t>CANTAGALO</t>
  </si>
  <si>
    <t>CAPARAÓ</t>
  </si>
  <si>
    <t>CAPELA NOVA</t>
  </si>
  <si>
    <t>CAPELINHA</t>
  </si>
  <si>
    <t>CAPETINGA</t>
  </si>
  <si>
    <t>CAPIM BRANCO</t>
  </si>
  <si>
    <t>CAPINÓPOLIS</t>
  </si>
  <si>
    <t>CAPITÃO ANDRADE</t>
  </si>
  <si>
    <t>CAPITÃO ENÉAS</t>
  </si>
  <si>
    <t>CAPITÓLIO</t>
  </si>
  <si>
    <t>CAPUTIRA</t>
  </si>
  <si>
    <t>CARAÍ</t>
  </si>
  <si>
    <t>CARANAÍBA</t>
  </si>
  <si>
    <t>CARANDAÍ</t>
  </si>
  <si>
    <t>CARANGOLA</t>
  </si>
  <si>
    <t>CARATINGA</t>
  </si>
  <si>
    <t>CARBONITA</t>
  </si>
  <si>
    <t>CAREAÇU</t>
  </si>
  <si>
    <t>CARLOS CHAGAS</t>
  </si>
  <si>
    <t>CARMÉSIA</t>
  </si>
  <si>
    <t>CARMO DA CACHOEIRA</t>
  </si>
  <si>
    <t>CARMO DA MATA</t>
  </si>
  <si>
    <t>CARMO DE MINAS</t>
  </si>
  <si>
    <t>CARMO DO CAJURU</t>
  </si>
  <si>
    <t>CARMO DO PARANAÍBA</t>
  </si>
  <si>
    <t>CARMO DO RIO CLARO</t>
  </si>
  <si>
    <t>CARMÓPOLIS DE MINAS</t>
  </si>
  <si>
    <t>CARNEIRINHO</t>
  </si>
  <si>
    <t>CARRANCAS</t>
  </si>
  <si>
    <t>CARVALHÓPOLIS</t>
  </si>
  <si>
    <t>CARVALHOS</t>
  </si>
  <si>
    <t>CASA GRANDE</t>
  </si>
  <si>
    <t>CASCALHO RICO</t>
  </si>
  <si>
    <t>CÁSSIA</t>
  </si>
  <si>
    <t>CATAGUASES</t>
  </si>
  <si>
    <t>CATAS ALTAS</t>
  </si>
  <si>
    <t>CATAS ALTAS DA NORUEGA</t>
  </si>
  <si>
    <t>CATUJI</t>
  </si>
  <si>
    <t>CATUTI</t>
  </si>
  <si>
    <t>CAXAMBU</t>
  </si>
  <si>
    <t>CEDRO DO ABAETÉ</t>
  </si>
  <si>
    <t>CENTRAL DE MINAS</t>
  </si>
  <si>
    <t>CENTRALINA</t>
  </si>
  <si>
    <t>CHÁCARA</t>
  </si>
  <si>
    <t>CHALÉ</t>
  </si>
  <si>
    <t>CHAPADA DO NORTE</t>
  </si>
  <si>
    <t>CHAPADA GAÚCHA</t>
  </si>
  <si>
    <t>CHIADOR</t>
  </si>
  <si>
    <t>CIPOTÂNEA</t>
  </si>
  <si>
    <t>CLARAVAL</t>
  </si>
  <si>
    <t>CLARO DOS POÇÕES</t>
  </si>
  <si>
    <t>CLÁUDIO</t>
  </si>
  <si>
    <t>COIMBRA</t>
  </si>
  <si>
    <t>COLUNA</t>
  </si>
  <si>
    <t>COMENDADOR GOMES</t>
  </si>
  <si>
    <t>COMERCINHO</t>
  </si>
  <si>
    <t>CONCEIÇÃO DA APARECIDA</t>
  </si>
  <si>
    <t>CONCEIÇÃO DA BARRA DE MINAS</t>
  </si>
  <si>
    <t>CONCEIÇÃO DAS ALAGOAS</t>
  </si>
  <si>
    <t>CONCEIÇÃO DAS PEDRAS</t>
  </si>
  <si>
    <t>CONCEIÇÃO DE IPANEMA</t>
  </si>
  <si>
    <t>CONCEIÇÃO DO MATO DENTRO</t>
  </si>
  <si>
    <t>CONCEIÇÃO DO PARÁ</t>
  </si>
  <si>
    <t>CONCEIÇÃO DO RIO VERDE</t>
  </si>
  <si>
    <t>CONCEIÇÃO DOS OUROS</t>
  </si>
  <si>
    <t>CÔNEGO MARINHO</t>
  </si>
  <si>
    <t>CONFINS</t>
  </si>
  <si>
    <t>CONGONHAL</t>
  </si>
  <si>
    <t>CONGONHAS</t>
  </si>
  <si>
    <t>CONGONHAS DO NORTE</t>
  </si>
  <si>
    <t>CONQUISTA</t>
  </si>
  <si>
    <t>CONSELHEIRO LAFAIETE</t>
  </si>
  <si>
    <t>CONSELHEIRO PENA</t>
  </si>
  <si>
    <t>CONSOLAÇÃO</t>
  </si>
  <si>
    <t>CONTAGEM</t>
  </si>
  <si>
    <t>COQUEIRAL</t>
  </si>
  <si>
    <t>CORAÇÃO DE JESUS</t>
  </si>
  <si>
    <t>CORDISBURGO</t>
  </si>
  <si>
    <t>CORDISLÂNDIA</t>
  </si>
  <si>
    <t>CORINTO</t>
  </si>
  <si>
    <t>COROACI</t>
  </si>
  <si>
    <t>COROMANDEL</t>
  </si>
  <si>
    <t>CORONEL FABRICIANO</t>
  </si>
  <si>
    <t>CORONEL MURTA</t>
  </si>
  <si>
    <t>CORONEL PACHECO</t>
  </si>
  <si>
    <t>CORONEL XAVIER CHAVES</t>
  </si>
  <si>
    <t>CÓRREGO DANTA</t>
  </si>
  <si>
    <t>CÓRREGO DO BOM JESUS</t>
  </si>
  <si>
    <t>CÓRREGO FUNDO</t>
  </si>
  <si>
    <t>CÓRREGO NOVO</t>
  </si>
  <si>
    <t>COUTO DE MAGALHÃES DE MINAS</t>
  </si>
  <si>
    <t>CRISÓLITA</t>
  </si>
  <si>
    <t>CRISTAIS</t>
  </si>
  <si>
    <t>CRISTÁLIA</t>
  </si>
  <si>
    <t>CRISTIANO OTONI</t>
  </si>
  <si>
    <t>CRISTINA</t>
  </si>
  <si>
    <t>CRUCILÂNDIA</t>
  </si>
  <si>
    <t>CRUZEIRO DA FORTALEZA</t>
  </si>
  <si>
    <t>CRUZÍLIA</t>
  </si>
  <si>
    <t>CUPARAQUE</t>
  </si>
  <si>
    <t>CURRAL DE DENTRO</t>
  </si>
  <si>
    <t>CURVELO</t>
  </si>
  <si>
    <t>DATAS</t>
  </si>
  <si>
    <t>DELFIM MOREIRA</t>
  </si>
  <si>
    <t>DELFINÓPOLIS</t>
  </si>
  <si>
    <t>DELTA</t>
  </si>
  <si>
    <t>DESCOBERTO</t>
  </si>
  <si>
    <t>DESTERRO DE ENTRE RIOS</t>
  </si>
  <si>
    <t>DESTERRO DO MELO</t>
  </si>
  <si>
    <t>DIAMANTINA</t>
  </si>
  <si>
    <t>DIOGO DE VASCONCELOS</t>
  </si>
  <si>
    <t>DIONÍSIO</t>
  </si>
  <si>
    <t>DIVINÉSIA</t>
  </si>
  <si>
    <t>DIVINO</t>
  </si>
  <si>
    <t>DIVINO DAS LARANJEIRAS</t>
  </si>
  <si>
    <t>DIVINOLÂNDIA DE MINAS</t>
  </si>
  <si>
    <t>DIVINÓPOLIS</t>
  </si>
  <si>
    <t>DIVISA ALEGRE</t>
  </si>
  <si>
    <t>DIVISA NOVA</t>
  </si>
  <si>
    <t>DIVISÓPOLIS</t>
  </si>
  <si>
    <t>DOM BOSCO</t>
  </si>
  <si>
    <t>DOM CAVATI</t>
  </si>
  <si>
    <t>DOM JOAQUIM</t>
  </si>
  <si>
    <t>DOM SILVÉRIO</t>
  </si>
  <si>
    <t>DOM VIÇOSO</t>
  </si>
  <si>
    <t>DONA EUZÉBIA</t>
  </si>
  <si>
    <t>DORES DE CAMPOS</t>
  </si>
  <si>
    <t>DORES DE GUANHÃES</t>
  </si>
  <si>
    <t>DORES DO INDAIÁ</t>
  </si>
  <si>
    <t>DORES DO TURVO</t>
  </si>
  <si>
    <t>DORESÓPOLIS</t>
  </si>
  <si>
    <t>DOURADOQUARA</t>
  </si>
  <si>
    <t>DURANDÉ</t>
  </si>
  <si>
    <t>ELÓI MENDES</t>
  </si>
  <si>
    <t>ENGENHEIRO CALDAS</t>
  </si>
  <si>
    <t>ENGENHEIRO NAVARRO</t>
  </si>
  <si>
    <t>ENTRE FOLHAS</t>
  </si>
  <si>
    <t>ENTRE RIOS DE MINAS</t>
  </si>
  <si>
    <t>ERVÁLIA</t>
  </si>
  <si>
    <t>ESMERALDAS</t>
  </si>
  <si>
    <t>ESPERA FELIZ</t>
  </si>
  <si>
    <t>ESPINOSA</t>
  </si>
  <si>
    <t>ESPÍRITO SANTO DO DOURADO</t>
  </si>
  <si>
    <t>ESTIVA</t>
  </si>
  <si>
    <t>ESTRELA DALVA</t>
  </si>
  <si>
    <t>ESTRELA DO INDAIÁ</t>
  </si>
  <si>
    <t>ESTRELA DO SUL</t>
  </si>
  <si>
    <t>EUGENÓPOLIS</t>
  </si>
  <si>
    <t>EWBANK DA CÂMARA</t>
  </si>
  <si>
    <t>EXTREMA</t>
  </si>
  <si>
    <t>FAMA</t>
  </si>
  <si>
    <t>FARIA LEMOS</t>
  </si>
  <si>
    <t>FELÍCIO DOS SANTOS</t>
  </si>
  <si>
    <t>FELISBURGO</t>
  </si>
  <si>
    <t>FELIXLÂNDIA</t>
  </si>
  <si>
    <t>FERNANDES TOURINHO</t>
  </si>
  <si>
    <t>FERROS</t>
  </si>
  <si>
    <t>FERVEDOURO</t>
  </si>
  <si>
    <t>FLORESTAL</t>
  </si>
  <si>
    <t>FORMIGA</t>
  </si>
  <si>
    <t>FORMOSO</t>
  </si>
  <si>
    <t>FORTALEZA DE MINAS</t>
  </si>
  <si>
    <t>FORTUNA DE MINAS</t>
  </si>
  <si>
    <t>FRANCISCO BADARÓ</t>
  </si>
  <si>
    <t>FRANCISCO DUMONT</t>
  </si>
  <si>
    <t>FRANCISCO SÁ</t>
  </si>
  <si>
    <t>FRANCISCÓPOLIS</t>
  </si>
  <si>
    <t>FREI GASPAR</t>
  </si>
  <si>
    <t>FREI INOCÊNCIO</t>
  </si>
  <si>
    <t>FREI LAGONEGRO</t>
  </si>
  <si>
    <t>FRONTEIRA</t>
  </si>
  <si>
    <t>FRONTEIRA DOS VALES</t>
  </si>
  <si>
    <t>FRUTA DE LEITE</t>
  </si>
  <si>
    <t>FRUTAL</t>
  </si>
  <si>
    <t>FUNILÂNDIA</t>
  </si>
  <si>
    <t>GALILÉIA</t>
  </si>
  <si>
    <t>GAMELEIRAS</t>
  </si>
  <si>
    <t>GLAUCILÂNDIA</t>
  </si>
  <si>
    <t>GOIABEIRA</t>
  </si>
  <si>
    <t>GOIANÁ</t>
  </si>
  <si>
    <t>GONÇALVES</t>
  </si>
  <si>
    <t>GONZAGA</t>
  </si>
  <si>
    <t>GOUVEIA</t>
  </si>
  <si>
    <t>GOVERNADOR VALADARES</t>
  </si>
  <si>
    <t>GRÃO MOGOL</t>
  </si>
  <si>
    <t>GRUPIARA</t>
  </si>
  <si>
    <t>GUANHÃES</t>
  </si>
  <si>
    <t>GUAPÉ</t>
  </si>
  <si>
    <t>GUARACIABA</t>
  </si>
  <si>
    <t>GUARACIAMA</t>
  </si>
  <si>
    <t>GUARANÉSIA</t>
  </si>
  <si>
    <t>GUARANI</t>
  </si>
  <si>
    <t>GUARARÁ</t>
  </si>
  <si>
    <t>GUARDA-MOR</t>
  </si>
  <si>
    <t>GUAXUPÉ</t>
  </si>
  <si>
    <t>GUIDOVAL</t>
  </si>
  <si>
    <t>GUIMARÂNIA</t>
  </si>
  <si>
    <t>GUIRICEMA</t>
  </si>
  <si>
    <t>GURINHATÃ</t>
  </si>
  <si>
    <t>HELIODORA</t>
  </si>
  <si>
    <t>IAPU</t>
  </si>
  <si>
    <t>IBERTIOGA</t>
  </si>
  <si>
    <t>IBIÁ</t>
  </si>
  <si>
    <t>IBIAÍ</t>
  </si>
  <si>
    <t>IBIRACATU</t>
  </si>
  <si>
    <t>IBIRACI</t>
  </si>
  <si>
    <t>IBIRITÉ</t>
  </si>
  <si>
    <t>IBITIÚRA DE MINAS</t>
  </si>
  <si>
    <t>IBITURUNA</t>
  </si>
  <si>
    <t>ICARAÍ DE MINAS</t>
  </si>
  <si>
    <t>IGARAPÉ</t>
  </si>
  <si>
    <t>IGARATINGA</t>
  </si>
  <si>
    <t>IGUATAMA</t>
  </si>
  <si>
    <t>IJACI</t>
  </si>
  <si>
    <t>ILICÍNEA</t>
  </si>
  <si>
    <t>IMBÉ DE MINAS</t>
  </si>
  <si>
    <t>INCONFIDENTES</t>
  </si>
  <si>
    <t>INDAIABIRA</t>
  </si>
  <si>
    <t>INDIANÓPOLIS</t>
  </si>
  <si>
    <t>INGAÍ</t>
  </si>
  <si>
    <t>INHAPIM</t>
  </si>
  <si>
    <t>INHAÚMA</t>
  </si>
  <si>
    <t>INIMUTABA</t>
  </si>
  <si>
    <t>IPABA</t>
  </si>
  <si>
    <t>IPANEMA</t>
  </si>
  <si>
    <t>IPATINGA</t>
  </si>
  <si>
    <t>IPIAÇU</t>
  </si>
  <si>
    <t>IPUIÚNA</t>
  </si>
  <si>
    <t>IRAÍ DE MINAS</t>
  </si>
  <si>
    <t>ITABIRA</t>
  </si>
  <si>
    <t>ITABIRINHA</t>
  </si>
  <si>
    <t>ITABIRITO</t>
  </si>
  <si>
    <t>ITACAMBIRA</t>
  </si>
  <si>
    <t>ITACARAMBI</t>
  </si>
  <si>
    <t>ITAGUARA</t>
  </si>
  <si>
    <t>ITAIPÉ</t>
  </si>
  <si>
    <t>ITAJUBÁ</t>
  </si>
  <si>
    <t>ITAMARANDIBA</t>
  </si>
  <si>
    <t>ITAMARATI DE MINAS</t>
  </si>
  <si>
    <t>ITAMBACURI</t>
  </si>
  <si>
    <t>ITAMBÉ DO MATO DENTRO</t>
  </si>
  <si>
    <t>ITAMOGI</t>
  </si>
  <si>
    <t>ITAMONTE</t>
  </si>
  <si>
    <t>ITANHANDU</t>
  </si>
  <si>
    <t>ITANHOMI</t>
  </si>
  <si>
    <t>ITAOBIM</t>
  </si>
  <si>
    <t>ITAPAGIPE</t>
  </si>
  <si>
    <t>ITAPECERICA</t>
  </si>
  <si>
    <t>ITAPEVA</t>
  </si>
  <si>
    <t>ITATIAIUÇU</t>
  </si>
  <si>
    <t>ITAÚ DE MINAS</t>
  </si>
  <si>
    <t>ITAÚNA</t>
  </si>
  <si>
    <t>ITAVERAVA</t>
  </si>
  <si>
    <t>ITINGA</t>
  </si>
  <si>
    <t>ITUETA</t>
  </si>
  <si>
    <t>ITUIUTABA</t>
  </si>
  <si>
    <t>ITUMIRIM</t>
  </si>
  <si>
    <t>ITURAMA</t>
  </si>
  <si>
    <t>ITUTINGA</t>
  </si>
  <si>
    <t>JABOTICATUBAS</t>
  </si>
  <si>
    <t>JACINTO</t>
  </si>
  <si>
    <t>JACUÍ</t>
  </si>
  <si>
    <t>JACUTINGA</t>
  </si>
  <si>
    <t>JAGUARAÇU</t>
  </si>
  <si>
    <t>JAÍBA</t>
  </si>
  <si>
    <t>JAMPRUCA</t>
  </si>
  <si>
    <t>JANAÚBA</t>
  </si>
  <si>
    <t>JANUÁRIA</t>
  </si>
  <si>
    <t>JAPARAÍBA</t>
  </si>
  <si>
    <t>JAPONVAR</t>
  </si>
  <si>
    <t>JECEABA</t>
  </si>
  <si>
    <t>JENIPAPO DE MINAS</t>
  </si>
  <si>
    <t>JEQUERI</t>
  </si>
  <si>
    <t>JEQUITAÍ</t>
  </si>
  <si>
    <t>JEQUITIBÁ</t>
  </si>
  <si>
    <t>JEQUITINHONHA</t>
  </si>
  <si>
    <t>JESUÂNIA</t>
  </si>
  <si>
    <t>JOAÍMA</t>
  </si>
  <si>
    <t>JOANÉSIA</t>
  </si>
  <si>
    <t>JOÃO MONLEVADE</t>
  </si>
  <si>
    <t>JOÃO PINHEIRO</t>
  </si>
  <si>
    <t>JOAQUIM FELÍCIO</t>
  </si>
  <si>
    <t>JORDÂNIA</t>
  </si>
  <si>
    <t>JOSÉ GONÇALVES DE MINAS</t>
  </si>
  <si>
    <t>JOSÉ RAYDAN</t>
  </si>
  <si>
    <t>JOSENÓPOLIS</t>
  </si>
  <si>
    <t>JUATUBA</t>
  </si>
  <si>
    <t>JUIZ DE FORA</t>
  </si>
  <si>
    <t>JURAMENTO</t>
  </si>
  <si>
    <t>JURUAIA</t>
  </si>
  <si>
    <t>JUVENÍLIA</t>
  </si>
  <si>
    <t>LADAINHA</t>
  </si>
  <si>
    <t>LAGAMAR</t>
  </si>
  <si>
    <t>LAGOA DA PRATA</t>
  </si>
  <si>
    <t>LAGOA DOS PATOS</t>
  </si>
  <si>
    <t>LAGOA DOURADA</t>
  </si>
  <si>
    <t>LAGOA FORMOSA</t>
  </si>
  <si>
    <t>LAGOA GRANDE</t>
  </si>
  <si>
    <t>LAGOA SANTA</t>
  </si>
  <si>
    <t>LAJINHA</t>
  </si>
  <si>
    <t>LAMBARI</t>
  </si>
  <si>
    <t>LAMIM</t>
  </si>
  <si>
    <t>LARANJAL</t>
  </si>
  <si>
    <t>LASSANCE</t>
  </si>
  <si>
    <t>LAVRAS</t>
  </si>
  <si>
    <t>LEANDRO FERREIRA</t>
  </si>
  <si>
    <t>LEME DO PRADO</t>
  </si>
  <si>
    <t>LEOPOLDINA</t>
  </si>
  <si>
    <t>LIBERDADE</t>
  </si>
  <si>
    <t>LIMA DUARTE</t>
  </si>
  <si>
    <t>LIMEIRA DO OESTE</t>
  </si>
  <si>
    <t>LONTRA</t>
  </si>
  <si>
    <t>LUISBURGO</t>
  </si>
  <si>
    <t>LUISLÂNDIA</t>
  </si>
  <si>
    <t>LUMINÁRIAS</t>
  </si>
  <si>
    <t>LUZ</t>
  </si>
  <si>
    <t>MACHACALIS</t>
  </si>
  <si>
    <t>MACHADO</t>
  </si>
  <si>
    <t>MADRE DE DEUS DE MINAS</t>
  </si>
  <si>
    <t>MALACACHETA</t>
  </si>
  <si>
    <t>MAMONAS</t>
  </si>
  <si>
    <t>MANGA</t>
  </si>
  <si>
    <t>MANHUAÇU</t>
  </si>
  <si>
    <t>MANHUMIRIM</t>
  </si>
  <si>
    <t>MANTENA</t>
  </si>
  <si>
    <t>MAR DE ESPANHA</t>
  </si>
  <si>
    <t>MARAVILHAS</t>
  </si>
  <si>
    <t>MARIA DA FÉ</t>
  </si>
  <si>
    <t>MARIANA</t>
  </si>
  <si>
    <t>MARILAC</t>
  </si>
  <si>
    <t>MÁRIO CAMPOS</t>
  </si>
  <si>
    <t>MARIPÁ DE MINAS</t>
  </si>
  <si>
    <t>MARLIÉRIA</t>
  </si>
  <si>
    <t>MARMELÓPOLIS</t>
  </si>
  <si>
    <t>MARTINHO CAMPOS</t>
  </si>
  <si>
    <t>MARTINS SOARES</t>
  </si>
  <si>
    <t>MATA VERDE</t>
  </si>
  <si>
    <t>MATERLÂNDIA</t>
  </si>
  <si>
    <t>MATEUS LEME</t>
  </si>
  <si>
    <t>MATHIAS LOBATO</t>
  </si>
  <si>
    <t>MATIAS BARBOSA</t>
  </si>
  <si>
    <t>MATIAS CARDOSO</t>
  </si>
  <si>
    <t>MATIPÓ</t>
  </si>
  <si>
    <t>MATO VERDE</t>
  </si>
  <si>
    <t>MATOZINHOS</t>
  </si>
  <si>
    <t>MATUTINA</t>
  </si>
  <si>
    <t>MEDEIROS</t>
  </si>
  <si>
    <t>MEDINA</t>
  </si>
  <si>
    <t>MENDES PIMENTEL</t>
  </si>
  <si>
    <t>MERCÊS</t>
  </si>
  <si>
    <t>MESQUITA</t>
  </si>
  <si>
    <t>MINAS NOVAS</t>
  </si>
  <si>
    <t>MINDURI</t>
  </si>
  <si>
    <t>MIRABELA</t>
  </si>
  <si>
    <t>MIRADOURO</t>
  </si>
  <si>
    <t>MIRAÍ</t>
  </si>
  <si>
    <t>MIRAVÂNIA</t>
  </si>
  <si>
    <t>MOEDA</t>
  </si>
  <si>
    <t>MOEMA</t>
  </si>
  <si>
    <t>MONJOLOS</t>
  </si>
  <si>
    <t>MONSENHOR PAULO</t>
  </si>
  <si>
    <t>MONTALVÂNIA</t>
  </si>
  <si>
    <t>MONTE ALEGRE DE MINAS</t>
  </si>
  <si>
    <t>MONTE AZUL</t>
  </si>
  <si>
    <t>MONTE BELO</t>
  </si>
  <si>
    <t>MONTE CARMELO</t>
  </si>
  <si>
    <t>MONTE FORMOSO</t>
  </si>
  <si>
    <t>MONTE SANTO DE MINAS</t>
  </si>
  <si>
    <t>MONTE SIÃO</t>
  </si>
  <si>
    <t>MONTES CLAROS</t>
  </si>
  <si>
    <t>MONTEZUMA</t>
  </si>
  <si>
    <t>MORADA NOVA DE MINAS</t>
  </si>
  <si>
    <t>MORRO DA GARÇA</t>
  </si>
  <si>
    <t>MORRO DO PILAR</t>
  </si>
  <si>
    <t>MUNHOZ</t>
  </si>
  <si>
    <t>MURIAÉ</t>
  </si>
  <si>
    <t>MUTUM</t>
  </si>
  <si>
    <t>MUZAMBINHO</t>
  </si>
  <si>
    <t>NACIP RAYDAN</t>
  </si>
  <si>
    <t>NANUQUE</t>
  </si>
  <si>
    <t>NAQUE</t>
  </si>
  <si>
    <t>NATALÂNDIA</t>
  </si>
  <si>
    <t>NATÉRCIA</t>
  </si>
  <si>
    <t>NAZARENO</t>
  </si>
  <si>
    <t>NEPOMUCENO</t>
  </si>
  <si>
    <t>NINHEIRA</t>
  </si>
  <si>
    <t>NOVA BELÉM</t>
  </si>
  <si>
    <t>NOVA ERA</t>
  </si>
  <si>
    <t>NOVA LIMA</t>
  </si>
  <si>
    <t>NOVA MÓDICA</t>
  </si>
  <si>
    <t>NOVA PONTE</t>
  </si>
  <si>
    <t>NOVA PORTEIRINHA</t>
  </si>
  <si>
    <t>NOVA RESENDE</t>
  </si>
  <si>
    <t>NOVA SERRANA</t>
  </si>
  <si>
    <t>NOVA UNIÃO</t>
  </si>
  <si>
    <t>NOVO CRUZEIRO</t>
  </si>
  <si>
    <t>NOVO ORIENTE DE MINAS</t>
  </si>
  <si>
    <t>NOVORIZONTE</t>
  </si>
  <si>
    <t>OLARIA</t>
  </si>
  <si>
    <t>OLHOS-D'ÁGUA</t>
  </si>
  <si>
    <t>OLÍMPIO NORONHA</t>
  </si>
  <si>
    <t>OLIVEIRA</t>
  </si>
  <si>
    <t>OLIVEIRA FORTES</t>
  </si>
  <si>
    <t>ONÇA DE PITANGUI</t>
  </si>
  <si>
    <t>ORATÓRIOS</t>
  </si>
  <si>
    <t>ORIZÂNIA</t>
  </si>
  <si>
    <t>OURO BRANCO</t>
  </si>
  <si>
    <t>OURO FINO</t>
  </si>
  <si>
    <t>OURO PRETO</t>
  </si>
  <si>
    <t>OURO VERDE DE MINAS</t>
  </si>
  <si>
    <t>PADRE CARVALHO</t>
  </si>
  <si>
    <t>PADRE PARAÍSO</t>
  </si>
  <si>
    <t>PAI PEDRO</t>
  </si>
  <si>
    <t>PAINEIRAS</t>
  </si>
  <si>
    <t>PAINS</t>
  </si>
  <si>
    <t>PAIVA</t>
  </si>
  <si>
    <t>PALMA</t>
  </si>
  <si>
    <t>PALMÓPOLIS</t>
  </si>
  <si>
    <t>PAPAGAIOS</t>
  </si>
  <si>
    <t>PARÁ DE MINAS</t>
  </si>
  <si>
    <t>PARACATU</t>
  </si>
  <si>
    <t>PARAGUAÇU</t>
  </si>
  <si>
    <t>PARAISÓPOLIS</t>
  </si>
  <si>
    <t>PARAOPEBA</t>
  </si>
  <si>
    <t>PASSA QUATRO</t>
  </si>
  <si>
    <t>PASSA TEMPO</t>
  </si>
  <si>
    <t>PASSA VINTE</t>
  </si>
  <si>
    <t>PASSABÉM</t>
  </si>
  <si>
    <t>PASSOS</t>
  </si>
  <si>
    <t>PATIS</t>
  </si>
  <si>
    <t>PATOS DE MINAS</t>
  </si>
  <si>
    <t>PATROCÍNIO</t>
  </si>
  <si>
    <t>PATROCÍNIO DO MURIAÉ</t>
  </si>
  <si>
    <t>PAULA CÂNDIDO</t>
  </si>
  <si>
    <t>PAULISTAS</t>
  </si>
  <si>
    <t>PAVÃO</t>
  </si>
  <si>
    <t>PEÇANHA</t>
  </si>
  <si>
    <t>PEDRA AZUL</t>
  </si>
  <si>
    <t>PEDRA BONITA</t>
  </si>
  <si>
    <t>PEDRA DO ANTA</t>
  </si>
  <si>
    <t>PEDRA DO INDAIÁ</t>
  </si>
  <si>
    <t>PEDRA DOURADA</t>
  </si>
  <si>
    <t>PEDRALVA</t>
  </si>
  <si>
    <t>PEDRAS DE MARIA DA CRUZ</t>
  </si>
  <si>
    <t>PEDRINÓPOLIS</t>
  </si>
  <si>
    <t>PEDRO LEOPOLDO</t>
  </si>
  <si>
    <t>PEDRO TEIXEIRA</t>
  </si>
  <si>
    <t>PEQUERI</t>
  </si>
  <si>
    <t>PEQUI</t>
  </si>
  <si>
    <t>PERDIGÃO</t>
  </si>
  <si>
    <t>PERDIZES</t>
  </si>
  <si>
    <t>PERDÕES</t>
  </si>
  <si>
    <t>PERIQUITO</t>
  </si>
  <si>
    <t>PESCADOR</t>
  </si>
  <si>
    <t>PIAU</t>
  </si>
  <si>
    <t>PIEDADE DE CARATINGA</t>
  </si>
  <si>
    <t>PIEDADE DE PONTE NOVA</t>
  </si>
  <si>
    <t>PIEDADE DO RIO GRANDE</t>
  </si>
  <si>
    <t>PIEDADE DOS GERAIS</t>
  </si>
  <si>
    <t>PIMENTA</t>
  </si>
  <si>
    <t>PINGO D'ÁGUA</t>
  </si>
  <si>
    <t>PINTÓPOLIS</t>
  </si>
  <si>
    <t>PIRACEMA</t>
  </si>
  <si>
    <t>PIRAJUBA</t>
  </si>
  <si>
    <t>PIRANGA</t>
  </si>
  <si>
    <t>PIRANGUÇU</t>
  </si>
  <si>
    <t>PIRANGUINHO</t>
  </si>
  <si>
    <t>PIRAPETINGA</t>
  </si>
  <si>
    <t>PIRAPORA</t>
  </si>
  <si>
    <t>PIRAÚBA</t>
  </si>
  <si>
    <t>PITANGUI</t>
  </si>
  <si>
    <t>PIUMHI</t>
  </si>
  <si>
    <t>PLANURA</t>
  </si>
  <si>
    <t>POÇO FUNDO</t>
  </si>
  <si>
    <t>POÇOS DE CALDAS</t>
  </si>
  <si>
    <t>POCRANE</t>
  </si>
  <si>
    <t>POMPÉU</t>
  </si>
  <si>
    <t>PONTE NOVA</t>
  </si>
  <si>
    <t>PONTO CHIQUE</t>
  </si>
  <si>
    <t>PONTO DOS VOLANTES</t>
  </si>
  <si>
    <t>PORTEIRINHA</t>
  </si>
  <si>
    <t>PORTO FIRME</t>
  </si>
  <si>
    <t>POTÉ</t>
  </si>
  <si>
    <t>POUSO ALEGRE</t>
  </si>
  <si>
    <t>POUSO ALTO</t>
  </si>
  <si>
    <t>PRADOS</t>
  </si>
  <si>
    <t>PRATA</t>
  </si>
  <si>
    <t>PRATÁPOLIS</t>
  </si>
  <si>
    <t>PRATINHA</t>
  </si>
  <si>
    <t>PRESIDENTE BERNARDES</t>
  </si>
  <si>
    <t>PRESIDENTE JUSCELINO</t>
  </si>
  <si>
    <t>PRESIDENTE KUBITSCHEK</t>
  </si>
  <si>
    <t>PRESIDENTE OLEGÁRIO</t>
  </si>
  <si>
    <t>PRUDENTE DE MORAIS</t>
  </si>
  <si>
    <t>QUARTEL GERAL</t>
  </si>
  <si>
    <t>QUELUZITO</t>
  </si>
  <si>
    <t>RAPOSOS</t>
  </si>
  <si>
    <t>RAUL SOARES</t>
  </si>
  <si>
    <t>RECREIO</t>
  </si>
  <si>
    <t>REDUTO</t>
  </si>
  <si>
    <t>RESENDE COSTA</t>
  </si>
  <si>
    <t>RESPLENDOR</t>
  </si>
  <si>
    <t>RESSAQUINHA</t>
  </si>
  <si>
    <t>RIACHINHO</t>
  </si>
  <si>
    <t>RIACHO DOS MACHADOS</t>
  </si>
  <si>
    <t>RIBEIRÃO DAS NEVES</t>
  </si>
  <si>
    <t>RIBEIRÃO VERMELHO</t>
  </si>
  <si>
    <t>RIO ACIMA</t>
  </si>
  <si>
    <t>RIO CASCA</t>
  </si>
  <si>
    <t>RIO DO PRADO</t>
  </si>
  <si>
    <t>RIO DOCE</t>
  </si>
  <si>
    <t>RIO ESPERA</t>
  </si>
  <si>
    <t>RIO MANSO</t>
  </si>
  <si>
    <t>RIO NOVO</t>
  </si>
  <si>
    <t>RIO PARANAÍBA</t>
  </si>
  <si>
    <t>RIO PARDO DE MINAS</t>
  </si>
  <si>
    <t>RIO PIRACICABA</t>
  </si>
  <si>
    <t>RIO POMBA</t>
  </si>
  <si>
    <t>RIO PRETO</t>
  </si>
  <si>
    <t>RIO VERMELHO</t>
  </si>
  <si>
    <t>RITÁPOLIS</t>
  </si>
  <si>
    <t>ROCHEDO DE MINAS</t>
  </si>
  <si>
    <t>RODEIRO</t>
  </si>
  <si>
    <t>ROMARIA</t>
  </si>
  <si>
    <t>ROSÁRIO DA LIMEIRA</t>
  </si>
  <si>
    <t>RUBELITA</t>
  </si>
  <si>
    <t>RUBIM</t>
  </si>
  <si>
    <t>SABARÁ</t>
  </si>
  <si>
    <t>SABINÓPOLIS</t>
  </si>
  <si>
    <t>SACRAMENTO</t>
  </si>
  <si>
    <t>SALINAS</t>
  </si>
  <si>
    <t>SALTO DA DIVISA</t>
  </si>
  <si>
    <t>SANTA BÁRBARA</t>
  </si>
  <si>
    <t>SANTA BÁRBARA DO LESTE</t>
  </si>
  <si>
    <t>SANTA BÁRBARA DO MONTE VERDE</t>
  </si>
  <si>
    <t>SANTA BÁRBARA DO TUGÚRIO</t>
  </si>
  <si>
    <t>SANTA CRUZ DE MINAS</t>
  </si>
  <si>
    <t>SANTA CRUZ DE SALINAS</t>
  </si>
  <si>
    <t>SANTA CRUZ DO ESCALVADO</t>
  </si>
  <si>
    <t>SANTA EFIGÊNIA DE MINAS</t>
  </si>
  <si>
    <t>SANTA FÉ DE MINAS</t>
  </si>
  <si>
    <t>SANTA HELENA DE MINAS</t>
  </si>
  <si>
    <t>SANTA JULIANA</t>
  </si>
  <si>
    <t>SANTA LUZIA</t>
  </si>
  <si>
    <t>SANTA MARGARIDA</t>
  </si>
  <si>
    <t>SANTA MARIA DE ITABIRA</t>
  </si>
  <si>
    <t>SANTA MARIA DO SALTO</t>
  </si>
  <si>
    <t>SANTA MARIA DO SUAÇUÍ</t>
  </si>
  <si>
    <t>SANTA RITA DE CALDAS</t>
  </si>
  <si>
    <t>SANTA RITA DE IBITIPOCA</t>
  </si>
  <si>
    <t>SANTA RITA DE JACUTINGA</t>
  </si>
  <si>
    <t>SANTA RITA DE MINAS</t>
  </si>
  <si>
    <t>SANTA RITA DO ITUETO</t>
  </si>
  <si>
    <t>SANTA RITA DO SAPUCAÍ</t>
  </si>
  <si>
    <t>SANTA ROSA DA SERRA</t>
  </si>
  <si>
    <t>SANTA VITÓRIA</t>
  </si>
  <si>
    <t>SANTANA DA VARGEM</t>
  </si>
  <si>
    <t>SANTANA DE CATAGUASES</t>
  </si>
  <si>
    <t>SANTANA DE PIRAPAMA</t>
  </si>
  <si>
    <t>SANTANA DO DESERTO</t>
  </si>
  <si>
    <t>SANTANA DO GARAMBÉU</t>
  </si>
  <si>
    <t>SANTANA DO JACARÉ</t>
  </si>
  <si>
    <t>SANTANA DO MANHUAÇU</t>
  </si>
  <si>
    <t>SANTANA DO PARAÍSO</t>
  </si>
  <si>
    <t>SANTANA DO RIACHO</t>
  </si>
  <si>
    <t>SANTANA DOS MONTES</t>
  </si>
  <si>
    <t>SANTO ANTÔNIO DO AMPARO</t>
  </si>
  <si>
    <t>SANTO ANTÔNIO DO AVENTUREIRO</t>
  </si>
  <si>
    <t>SANTO ANTÔNIO DO GRAMA</t>
  </si>
  <si>
    <t>SANTO ANTÔNIO DO ITAMBÉ</t>
  </si>
  <si>
    <t>SANTO ANTÔNIO DO JACINTO</t>
  </si>
  <si>
    <t>SANTO ANTÔNIO DO MONTE</t>
  </si>
  <si>
    <t>SANTO ANTÔNIO DO RETIRO</t>
  </si>
  <si>
    <t>SANTO ANTÔNIO DO RIO ABAIXO</t>
  </si>
  <si>
    <t>SANTO HIPÓLITO</t>
  </si>
  <si>
    <t>SANTOS DUMONT</t>
  </si>
  <si>
    <t>SÃO BENTO ABADE</t>
  </si>
  <si>
    <t>SÃO BRÁS DO SUAÇUÍ</t>
  </si>
  <si>
    <t>SÃO DOMINGOS DAS DORES</t>
  </si>
  <si>
    <t>SÃO DOMINGOS DO PRATA</t>
  </si>
  <si>
    <t>SÃO FÉLIX DE MINAS</t>
  </si>
  <si>
    <t>SÃO FRANCISCO</t>
  </si>
  <si>
    <t>SÃO FRANCISCO DE PAULA</t>
  </si>
  <si>
    <t>SÃO FRANCISCO DE SALES</t>
  </si>
  <si>
    <t>SÃO FRANCISCO DO GLÓRIA</t>
  </si>
  <si>
    <t>SÃO GERALDO</t>
  </si>
  <si>
    <t>SÃO GERALDO DA PIEDADE</t>
  </si>
  <si>
    <t>SÃO GERALDO DO BAIXIO</t>
  </si>
  <si>
    <t>SÃO GONÇALO DO ABAETÉ</t>
  </si>
  <si>
    <t>SÃO GONÇALO DO PARÁ</t>
  </si>
  <si>
    <t>SÃO GONÇALO DO RIO ABAIXO</t>
  </si>
  <si>
    <t>SÃO GONÇALO DO RIO PRETO</t>
  </si>
  <si>
    <t>SÃO GONÇALO DO SAPUCAÍ</t>
  </si>
  <si>
    <t>SÃO GOTARDO</t>
  </si>
  <si>
    <t>SÃO JOÃO BATISTA DO GLÓRIA</t>
  </si>
  <si>
    <t>SÃO JOÃO DA LAGOA</t>
  </si>
  <si>
    <t>SÃO JOÃO DA MATA</t>
  </si>
  <si>
    <t>SÃO JOÃO DA PONTE</t>
  </si>
  <si>
    <t>SÃO JOÃO DAS MISSÕES</t>
  </si>
  <si>
    <t>SÃO JOÃO DEL REI</t>
  </si>
  <si>
    <t>SÃO JOÃO DO MANHUAÇU</t>
  </si>
  <si>
    <t>SÃO JOÃO DO MANTENINHA</t>
  </si>
  <si>
    <t>SÃO JOÃO DO ORIENTE</t>
  </si>
  <si>
    <t>SÃO JOÃO DO PACUÍ</t>
  </si>
  <si>
    <t>SÃO JOÃO DO PARAÍSO</t>
  </si>
  <si>
    <t>SÃO JOÃO EVANGELISTA</t>
  </si>
  <si>
    <t>SÃO JOÃO NEPOMUCENO</t>
  </si>
  <si>
    <t>SÃO JOAQUIM DE BICAS</t>
  </si>
  <si>
    <t>SÃO JOSÉ DA BARRA</t>
  </si>
  <si>
    <t>SÃO JOSÉ DA LAPA</t>
  </si>
  <si>
    <t>SÃO JOSÉ DA SAFIRA</t>
  </si>
  <si>
    <t>SÃO JOSÉ DA VARGINHA</t>
  </si>
  <si>
    <t>SÃO JOSÉ DO ALEGRE</t>
  </si>
  <si>
    <t>SÃO JOSÉ DO DIVINO</t>
  </si>
  <si>
    <t>SÃO JOSÉ DO GOIABAL</t>
  </si>
  <si>
    <t>SÃO JOSÉ DO JACURI</t>
  </si>
  <si>
    <t>SÃO JOSÉ DO MANTIMENTO</t>
  </si>
  <si>
    <t>SÃO LOURENÇO</t>
  </si>
  <si>
    <t>SÃO MIGUEL DO ANTA</t>
  </si>
  <si>
    <t>SÃO PEDRO DA UNIÃO</t>
  </si>
  <si>
    <t>SÃO PEDRO DO SUAÇUÍ</t>
  </si>
  <si>
    <t>SÃO PEDRO DOS FERROS</t>
  </si>
  <si>
    <t>SÃO ROMÃO</t>
  </si>
  <si>
    <t>SÃO ROQUE DE MINAS</t>
  </si>
  <si>
    <t>SÃO SEBASTIÃO DA BELA VISTA</t>
  </si>
  <si>
    <t>SÃO SEBASTIÃO DA VARGEM ALEGRE</t>
  </si>
  <si>
    <t>SÃO SEBASTIÃO DO ANTA</t>
  </si>
  <si>
    <t>SÃO SEBASTIÃO DO MARANHÃO</t>
  </si>
  <si>
    <t>SÃO SEBASTIÃO DO OESTE</t>
  </si>
  <si>
    <t>SÃO SEBASTIÃO DO PARAÍSO</t>
  </si>
  <si>
    <t>SÃO SEBASTIÃO DO RIO PRETO</t>
  </si>
  <si>
    <t>SÃO SEBASTIÃO DO RIO VERDE</t>
  </si>
  <si>
    <t>SÃO THOMÉ DAS LETRAS</t>
  </si>
  <si>
    <t>SÃO TIAGO</t>
  </si>
  <si>
    <t>SÃO TOMÁS DE AQUINO</t>
  </si>
  <si>
    <t>SÃO VICENTE DE MINAS</t>
  </si>
  <si>
    <t>SAPUCAÍ-MIRIM</t>
  </si>
  <si>
    <t>SARDOÁ</t>
  </si>
  <si>
    <t>SARZEDO</t>
  </si>
  <si>
    <t>SEM-PEIXE</t>
  </si>
  <si>
    <t>SENADOR AMARAL</t>
  </si>
  <si>
    <t>SENADOR CORTES</t>
  </si>
  <si>
    <t>SENADOR FIRMINO</t>
  </si>
  <si>
    <t>SENADOR JOSÉ BENTO</t>
  </si>
  <si>
    <t>SENADOR MODESTINO GONÇALVES</t>
  </si>
  <si>
    <t>SENHORA DE OLIVEIRA</t>
  </si>
  <si>
    <t>SENHORA DO PORTO</t>
  </si>
  <si>
    <t>SENHORA DOS REMÉDIOS</t>
  </si>
  <si>
    <t>SERICITA</t>
  </si>
  <si>
    <t>SERITINGA</t>
  </si>
  <si>
    <t>SERRA AZUL DE MINAS</t>
  </si>
  <si>
    <t>SERRA DA SAUDADE</t>
  </si>
  <si>
    <t>SERRA DO SALITRE</t>
  </si>
  <si>
    <t>SERRA DOS AIMORÉS</t>
  </si>
  <si>
    <t>SERRANIA</t>
  </si>
  <si>
    <t>SERRANÓPOLIS DE MINAS</t>
  </si>
  <si>
    <t>SERRANOS</t>
  </si>
  <si>
    <t>SERRO</t>
  </si>
  <si>
    <t>SETE LAGOAS</t>
  </si>
  <si>
    <t>SETUBINHA</t>
  </si>
  <si>
    <t>SILVEIRÂNIA</t>
  </si>
  <si>
    <t>SILVIANÓPOLIS</t>
  </si>
  <si>
    <t>SIMÃO PEREIRA</t>
  </si>
  <si>
    <t>SIMONÉSIA</t>
  </si>
  <si>
    <t>SOBRÁLIA</t>
  </si>
  <si>
    <t>SOLEDADE DE MINAS</t>
  </si>
  <si>
    <t>TABULEIRO</t>
  </si>
  <si>
    <t>TAIOBEIRAS</t>
  </si>
  <si>
    <t>TAPARUBA</t>
  </si>
  <si>
    <t>TAPIRA</t>
  </si>
  <si>
    <t>TAPIRAÍ</t>
  </si>
  <si>
    <t>TAQUARAÇU DE MINAS</t>
  </si>
  <si>
    <t>TARUMIRIM</t>
  </si>
  <si>
    <t>TEIXEIRAS</t>
  </si>
  <si>
    <t>TEÓFILO OTONI</t>
  </si>
  <si>
    <t>TIMÓTEO</t>
  </si>
  <si>
    <t>TIRADENTES</t>
  </si>
  <si>
    <t>TIROS</t>
  </si>
  <si>
    <t>TOCANTINS</t>
  </si>
  <si>
    <t>TOCOS DO MOJI</t>
  </si>
  <si>
    <t>TOLEDO</t>
  </si>
  <si>
    <t>TOMBOS</t>
  </si>
  <si>
    <t>TRÊS CORAÇÕES</t>
  </si>
  <si>
    <t>TRÊS MARIAS</t>
  </si>
  <si>
    <t>TRÊS PONTAS</t>
  </si>
  <si>
    <t>TUMIRITINGA</t>
  </si>
  <si>
    <t>TUPACIGUARA</t>
  </si>
  <si>
    <t>TURMALINA</t>
  </si>
  <si>
    <t>TURVOLÂNDIA</t>
  </si>
  <si>
    <t>UBÁ</t>
  </si>
  <si>
    <t>UBAÍ</t>
  </si>
  <si>
    <t>UBAPORANGA</t>
  </si>
  <si>
    <t>UBERABA</t>
  </si>
  <si>
    <t>UBERLÂNDIA</t>
  </si>
  <si>
    <t>UMBURATIBA</t>
  </si>
  <si>
    <t>UNAÍ</t>
  </si>
  <si>
    <t>UNIÃO DE MINAS</t>
  </si>
  <si>
    <t>URUANA DE MINAS</t>
  </si>
  <si>
    <t>URUCÂNIA</t>
  </si>
  <si>
    <t>URUCUIA</t>
  </si>
  <si>
    <t>VARGEM ALEGRE</t>
  </si>
  <si>
    <t>VARGEM BONITA</t>
  </si>
  <si>
    <t>VARGEM GRANDE DO RIO PARDO</t>
  </si>
  <si>
    <t>VARGINHA</t>
  </si>
  <si>
    <t>VARJÃO DE MINAS</t>
  </si>
  <si>
    <t>VÁRZEA DA PALMA</t>
  </si>
  <si>
    <t>VARZELÂNDIA</t>
  </si>
  <si>
    <t>VAZANTE</t>
  </si>
  <si>
    <t>VERDELÂNDIA</t>
  </si>
  <si>
    <t>VEREDINHA</t>
  </si>
  <si>
    <t>VERÍSSIMO</t>
  </si>
  <si>
    <t>VERMELHO NOVO</t>
  </si>
  <si>
    <t>VESPASIANO</t>
  </si>
  <si>
    <t>VIÇOSA</t>
  </si>
  <si>
    <t>VIEIRAS</t>
  </si>
  <si>
    <t>VIRGEM DA LAPA</t>
  </si>
  <si>
    <t>VIRGÍNIA</t>
  </si>
  <si>
    <t>VIRGINÓPOLIS</t>
  </si>
  <si>
    <t>VIRGOLÂNDIA</t>
  </si>
  <si>
    <t>VISCONDE DO RIO BRANCO</t>
  </si>
  <si>
    <t>VOLTA GRANDE</t>
  </si>
  <si>
    <t>WENCESLAU BRAZ</t>
  </si>
  <si>
    <t>TIPO DE PROJETO:</t>
  </si>
  <si>
    <t>ADITIVO</t>
  </si>
  <si>
    <t>Adição e/ou Supressão de Quantitativos, Prazo e Reajuste</t>
  </si>
  <si>
    <t>Adição e/ou Supressão de Quantitativos e Prazo</t>
  </si>
  <si>
    <t>Adição e/ou Supressão de Quantitativos e Reajuste</t>
  </si>
  <si>
    <t>Adição e/ou Supressão de Quantitativos</t>
  </si>
  <si>
    <t>Prazo e Reajuste</t>
  </si>
  <si>
    <t>Prazo</t>
  </si>
  <si>
    <t>Reajuste</t>
  </si>
  <si>
    <t>PLANILHA ORÇAMENTÁRIA</t>
  </si>
  <si>
    <t>INFORMAÇÕES GERAIS</t>
  </si>
  <si>
    <r>
      <t>Município:</t>
    </r>
    <r>
      <rPr>
        <sz val="11"/>
        <rFont val="Arial"/>
        <family val="2"/>
      </rPr>
      <t xml:space="preserve"> Xxxxxxxxxx</t>
    </r>
  </si>
  <si>
    <t>REFERÊNCIAS DE PREÇOS:</t>
  </si>
  <si>
    <t>Planilha Referência</t>
  </si>
  <si>
    <t>Data Base</t>
  </si>
  <si>
    <r>
      <t>Projeto:</t>
    </r>
    <r>
      <rPr>
        <sz val="11"/>
        <rFont val="Arial"/>
        <family val="2"/>
      </rPr>
      <t xml:space="preserve"> Xxxxxxxxxx</t>
    </r>
  </si>
  <si>
    <r>
      <t>Responsável Técnico:</t>
    </r>
    <r>
      <rPr>
        <sz val="11"/>
        <rFont val="Arial"/>
        <family val="2"/>
      </rPr>
      <t xml:space="preserve"> Xxxxxxxxxx</t>
    </r>
  </si>
  <si>
    <r>
      <t>Nº CREA/CAU:</t>
    </r>
    <r>
      <rPr>
        <sz val="11"/>
        <rFont val="Arial"/>
        <family val="2"/>
      </rPr>
      <t xml:space="preserve"> XXXXX</t>
    </r>
  </si>
  <si>
    <t>BDI:</t>
  </si>
  <si>
    <r>
      <t>Data:</t>
    </r>
    <r>
      <rPr>
        <sz val="11"/>
        <rFont val="Arial"/>
        <family val="2"/>
      </rPr>
      <t xml:space="preserve"> XX/XX/20XX</t>
    </r>
  </si>
  <si>
    <t>Item</t>
  </si>
  <si>
    <t>Código</t>
  </si>
  <si>
    <t>Descrição</t>
  </si>
  <si>
    <t>Unid.</t>
  </si>
  <si>
    <t>Quantidade Prevista</t>
  </si>
  <si>
    <t>Preço (R$)</t>
  </si>
  <si>
    <t>Sem BDI</t>
  </si>
  <si>
    <t>Com BDI</t>
  </si>
  <si>
    <t>Unitário</t>
  </si>
  <si>
    <t>Total</t>
  </si>
  <si>
    <t>1.1</t>
  </si>
  <si>
    <t>2.1</t>
  </si>
  <si>
    <t>2.2</t>
  </si>
  <si>
    <t>2.3</t>
  </si>
  <si>
    <t>2.4</t>
  </si>
  <si>
    <t>2.5</t>
  </si>
  <si>
    <t>3.1</t>
  </si>
  <si>
    <t>4.1</t>
  </si>
  <si>
    <t>4.2</t>
  </si>
  <si>
    <t>5.1</t>
  </si>
  <si>
    <t>5.2</t>
  </si>
  <si>
    <t>5.3</t>
  </si>
  <si>
    <t>5.4</t>
  </si>
  <si>
    <t>5.5</t>
  </si>
  <si>
    <t>6.1</t>
  </si>
  <si>
    <t>7.1</t>
  </si>
  <si>
    <t>7.2</t>
  </si>
  <si>
    <t>7.3</t>
  </si>
  <si>
    <t>7.4</t>
  </si>
  <si>
    <t>TOTAL</t>
  </si>
  <si>
    <t>S/ BDI</t>
  </si>
  <si>
    <t>C/ BDI</t>
  </si>
  <si>
    <t>CRONOGRAMA FÍSICO E FINANCEIRO</t>
  </si>
  <si>
    <t>Valor dos Serviços</t>
  </si>
  <si>
    <t>Grandes Itens (Etapas da obra)</t>
  </si>
  <si>
    <t>R$</t>
  </si>
  <si>
    <t>Peso %</t>
  </si>
  <si>
    <t>TOTAIS</t>
  </si>
  <si>
    <t>TOTAIS ACUMULADOS</t>
  </si>
  <si>
    <t>LISTA DE PREÇOS DAS COTAÇÕES</t>
  </si>
  <si>
    <t>Item do Orç.</t>
  </si>
  <si>
    <t>Preço Unit.
(R$)</t>
  </si>
  <si>
    <t>COT 01
(R$)</t>
  </si>
  <si>
    <t>COT 02 
(R$)</t>
  </si>
  <si>
    <t>COT 03
(R$)</t>
  </si>
  <si>
    <t>Valor Mediano
(R$)</t>
  </si>
  <si>
    <t>Fornecedor
01</t>
  </si>
  <si>
    <t>Fornecedor
02</t>
  </si>
  <si>
    <t>Fornecedor
03</t>
  </si>
  <si>
    <t>Quantidade de Cotações</t>
  </si>
  <si>
    <t>COT.01</t>
  </si>
  <si>
    <t>COT.02</t>
  </si>
  <si>
    <t>COT.03</t>
  </si>
  <si>
    <t>COT.04</t>
  </si>
  <si>
    <t>COT.05</t>
  </si>
  <si>
    <t>COT.06</t>
  </si>
  <si>
    <t>COT.07</t>
  </si>
  <si>
    <t>COT.08</t>
  </si>
  <si>
    <t>COT.09</t>
  </si>
  <si>
    <t>COT.10</t>
  </si>
  <si>
    <t>COT.11</t>
  </si>
  <si>
    <t>COT.12</t>
  </si>
  <si>
    <t>COT.N</t>
  </si>
  <si>
    <t>INFORMAÇÕES DOS FORNECEDORES</t>
  </si>
  <si>
    <t>Código da Cotação</t>
  </si>
  <si>
    <t>FORNECEDOR 1</t>
  </si>
  <si>
    <t>FORNECEDOR 2</t>
  </si>
  <si>
    <t>FORNECEDOR 3</t>
  </si>
  <si>
    <t>CNPJ</t>
  </si>
  <si>
    <t>Telefone</t>
  </si>
  <si>
    <t>Nome do Contato</t>
  </si>
  <si>
    <t>Data do Contato</t>
  </si>
  <si>
    <t>PLANILHA DE LOCALIZAÇÃO DAS OBRAS</t>
  </si>
  <si>
    <t>PLANILHA DE LOCALIZAÇÃO DAS OBRAS - PAVIMENTAÇÃO</t>
  </si>
  <si>
    <t>Rua</t>
  </si>
  <si>
    <t>Bairro</t>
  </si>
  <si>
    <t>Comprimento (M)</t>
  </si>
  <si>
    <t>Largura
Média (M)</t>
  </si>
  <si>
    <t>Área (M²)</t>
  </si>
  <si>
    <t>PLANILHA DE LOCALIZAÇÃO DAS OBRAS - SANEAMENTO</t>
  </si>
  <si>
    <t>Comprimento
(M)</t>
  </si>
  <si>
    <t>Diâmetro
(MM)</t>
  </si>
  <si>
    <t>AVANÇAR CIDADES - MOBILIDADE</t>
  </si>
  <si>
    <t>AVANÇAR CIDADES - SANEAMENTO</t>
  </si>
  <si>
    <t>• Utilizar este arquivo para a demanda.</t>
  </si>
  <si>
    <t>• Manter a formatação padrão dos documentos.</t>
  </si>
  <si>
    <r>
      <t>3.</t>
    </r>
    <r>
      <rPr>
        <sz val="12"/>
        <color theme="1"/>
        <rFont val="Calibri"/>
        <family val="2"/>
        <scheme val="minor"/>
      </rPr>
      <t xml:space="preserve"> Aba - </t>
    </r>
    <r>
      <rPr>
        <b/>
        <sz val="12"/>
        <color theme="1"/>
        <rFont val="Calibri"/>
        <family val="2"/>
        <scheme val="minor"/>
      </rPr>
      <t>Planilha Orçamentária</t>
    </r>
  </si>
  <si>
    <t>3.1. Deverá conter todas as informações solicitadas no cabeçalho do documento.</t>
  </si>
  <si>
    <r>
      <t>4.</t>
    </r>
    <r>
      <rPr>
        <sz val="12"/>
        <color theme="1"/>
        <rFont val="Calibri"/>
        <family val="2"/>
        <scheme val="minor"/>
      </rPr>
      <t xml:space="preserve"> Aba - </t>
    </r>
    <r>
      <rPr>
        <b/>
        <sz val="12"/>
        <color theme="1"/>
        <rFont val="Calibri"/>
        <family val="2"/>
        <scheme val="minor"/>
      </rPr>
      <t>Cronograma Físico e Financeiro</t>
    </r>
  </si>
  <si>
    <t>4.1. Deverá conter todas as informações solicitadas no cabeçalho do documento.</t>
  </si>
  <si>
    <t>4.6. Acrescentar linhas, se o número de grandes itens superar as linhas existentes. Caso ao contrário excluir linhas não utilizadas.</t>
  </si>
  <si>
    <r>
      <t>5.</t>
    </r>
    <r>
      <rPr>
        <sz val="12"/>
        <color theme="1"/>
        <rFont val="Calibri"/>
        <family val="2"/>
        <scheme val="minor"/>
      </rPr>
      <t xml:space="preserve"> Aba - </t>
    </r>
    <r>
      <rPr>
        <b/>
        <sz val="12"/>
        <color theme="1"/>
        <rFont val="Calibri"/>
        <family val="2"/>
        <scheme val="minor"/>
      </rPr>
      <t>Cotações</t>
    </r>
  </si>
  <si>
    <t>5.2. Deverá conter todas as informações solicitadas no cabeçalho do documento.</t>
  </si>
  <si>
    <t>5.4. Informar no mínimo 3 (três) fornecedores por cada cotação.</t>
  </si>
  <si>
    <t>5.6. Acrescentar linhas, se o número de cotações superar as linhas existentes. Caso ao contrário excluir linhas não utilizadas.</t>
  </si>
  <si>
    <r>
      <t>6.</t>
    </r>
    <r>
      <rPr>
        <sz val="12"/>
        <color theme="1"/>
        <rFont val="Calibri"/>
        <family val="2"/>
        <scheme val="minor"/>
      </rPr>
      <t xml:space="preserve"> Aba - </t>
    </r>
    <r>
      <rPr>
        <b/>
        <sz val="12"/>
        <color theme="1"/>
        <rFont val="Calibri"/>
        <family val="2"/>
        <scheme val="minor"/>
      </rPr>
      <t>Infor. Fornecedores</t>
    </r>
  </si>
  <si>
    <t>6.1.1. Deverá ser enviado os documentos de cotações com as proposta dos fornecedores anexos a está planilha.</t>
  </si>
  <si>
    <t>6.2. Deverá conter todas as informações solicitadas no cabeçalho do documento.</t>
  </si>
  <si>
    <t>6.5. Acrescentar linhas, se o número de cotações superar as linhas existentes. Caso ao contrário excluir linhas não utilizadas.</t>
  </si>
  <si>
    <r>
      <t>7.</t>
    </r>
    <r>
      <rPr>
        <sz val="12"/>
        <color theme="1"/>
        <rFont val="Calibri"/>
        <family val="2"/>
        <scheme val="minor"/>
      </rPr>
      <t xml:space="preserve"> Aba - </t>
    </r>
    <r>
      <rPr>
        <b/>
        <sz val="12"/>
        <color theme="1"/>
        <rFont val="Calibri"/>
        <family val="2"/>
        <scheme val="minor"/>
      </rPr>
      <t>Localização - (Pavimentação)</t>
    </r>
  </si>
  <si>
    <t>7.2. Deverá conter todas as informações solicitadas no cabeçalho do documento.</t>
  </si>
  <si>
    <t>7.4. Deve estar relacionado todas as ruas/trechos e bairros que receberam as obras em referência.</t>
  </si>
  <si>
    <t>7.5. Acrescentar linhas, se o número de ruas superar as linhas existentes. Caso ao contrário excluir linhas não utilizadas.</t>
  </si>
  <si>
    <r>
      <t>8.</t>
    </r>
    <r>
      <rPr>
        <sz val="12"/>
        <color theme="1"/>
        <rFont val="Calibri"/>
        <family val="2"/>
        <scheme val="minor"/>
      </rPr>
      <t xml:space="preserve"> Aba - </t>
    </r>
    <r>
      <rPr>
        <b/>
        <sz val="12"/>
        <color theme="1"/>
        <rFont val="Calibri"/>
        <family val="2"/>
        <scheme val="minor"/>
      </rPr>
      <t>Localização - (Saneamento)</t>
    </r>
  </si>
  <si>
    <t>8.2. Deverá conter todas as informações solicitadas no cabeçalho do documento.</t>
  </si>
  <si>
    <t>8.4. Deve estar relacionado todas as ruas/trechos e bairros que receberam as obras em referência.</t>
  </si>
  <si>
    <t>8.5. Acrescentar linhas, se o número de ruas superar as linhas existentes. Caso ao contrário excluir linhas não utilizadas.</t>
  </si>
  <si>
    <t>ORIENTAÇÕES GERAIS - PROJETOS</t>
  </si>
  <si>
    <r>
      <t>2.</t>
    </r>
    <r>
      <rPr>
        <sz val="12"/>
        <color theme="1"/>
        <rFont val="Calibri"/>
        <family val="2"/>
        <scheme val="minor"/>
      </rPr>
      <t xml:space="preserve"> Aba - </t>
    </r>
    <r>
      <rPr>
        <b/>
        <sz val="12"/>
        <color theme="1"/>
        <rFont val="Calibri"/>
        <family val="2"/>
        <scheme val="minor"/>
      </rPr>
      <t>Capa do Projeto</t>
    </r>
  </si>
  <si>
    <t>3.3. A planilha deverá conter todos os itens da obra.</t>
  </si>
  <si>
    <r>
      <t>1.</t>
    </r>
    <r>
      <rPr>
        <sz val="12"/>
        <color theme="1"/>
        <rFont val="Calibri"/>
        <family val="2"/>
        <scheme val="minor"/>
      </rPr>
      <t xml:space="preserve"> </t>
    </r>
    <r>
      <rPr>
        <b/>
        <sz val="12"/>
        <color theme="1"/>
        <rFont val="Calibri"/>
        <family val="2"/>
        <scheme val="minor"/>
      </rPr>
      <t>Cartilha de Projeto</t>
    </r>
  </si>
  <si>
    <t>1.1. O projeto deverá atender todos os requisitos referente do Edital da Linha de Financiamento em referência.</t>
  </si>
  <si>
    <t>1.2. O projeto deverá ser elaborado atenuando-se as orientações da Cartilha de Projeto BDMG.</t>
  </si>
  <si>
    <t>3.5. Descrição da Planilha:</t>
  </si>
  <si>
    <t>3.5.1.1. Todos os itens da planilha orçamentária devem possuir códigos de referência, as linhas da somatória dos grandes itens.</t>
  </si>
  <si>
    <r>
      <t xml:space="preserve">3.5.2. </t>
    </r>
    <r>
      <rPr>
        <b/>
        <sz val="11"/>
        <color theme="1"/>
        <rFont val="Calibri"/>
        <family val="2"/>
        <scheme val="minor"/>
      </rPr>
      <t>Descrição</t>
    </r>
    <r>
      <rPr>
        <sz val="11"/>
        <color theme="1"/>
        <rFont val="Calibri"/>
        <family val="2"/>
        <scheme val="minor"/>
      </rPr>
      <t xml:space="preserve"> - Nome do item de acordo com a planilha referência.</t>
    </r>
  </si>
  <si>
    <r>
      <t xml:space="preserve">3.5.3. </t>
    </r>
    <r>
      <rPr>
        <b/>
        <sz val="11"/>
        <color theme="1"/>
        <rFont val="Calibri"/>
        <family val="2"/>
        <scheme val="minor"/>
      </rPr>
      <t>Unid.</t>
    </r>
    <r>
      <rPr>
        <sz val="11"/>
        <color theme="1"/>
        <rFont val="Calibri"/>
        <family val="2"/>
        <scheme val="minor"/>
      </rPr>
      <t xml:space="preserve"> - Unidade de medida de cada item.</t>
    </r>
  </si>
  <si>
    <r>
      <t xml:space="preserve">3.5.4. </t>
    </r>
    <r>
      <rPr>
        <b/>
        <sz val="11"/>
        <color theme="1"/>
        <rFont val="Calibri"/>
        <family val="2"/>
        <scheme val="minor"/>
      </rPr>
      <t>Data-base</t>
    </r>
    <r>
      <rPr>
        <sz val="11"/>
        <color theme="1"/>
        <rFont val="Calibri"/>
        <family val="2"/>
        <scheme val="minor"/>
      </rPr>
      <t xml:space="preserve"> - mês/ano a que se referem os preços unitários.</t>
    </r>
  </si>
  <si>
    <r>
      <t xml:space="preserve">3.5.5. </t>
    </r>
    <r>
      <rPr>
        <b/>
        <sz val="11"/>
        <color theme="1"/>
        <rFont val="Calibri"/>
        <family val="2"/>
        <scheme val="minor"/>
      </rPr>
      <t xml:space="preserve">Planilha de Referência - </t>
    </r>
    <r>
      <rPr>
        <sz val="11"/>
        <color theme="1"/>
        <rFont val="Calibri"/>
        <family val="2"/>
        <scheme val="minor"/>
      </rPr>
      <t>SETOP (por região), DER-MG, SUDECAP, SINAPI, DNIT, COPASA, ou outra.</t>
    </r>
  </si>
  <si>
    <r>
      <t xml:space="preserve">3.5.6. </t>
    </r>
    <r>
      <rPr>
        <b/>
        <sz val="11"/>
        <color theme="1"/>
        <rFont val="Calibri"/>
        <family val="2"/>
        <scheme val="minor"/>
      </rPr>
      <t>BDI (%)</t>
    </r>
    <r>
      <rPr>
        <sz val="11"/>
        <color theme="1"/>
        <rFont val="Calibri"/>
        <family val="2"/>
        <scheme val="minor"/>
      </rPr>
      <t xml:space="preserve"> - Valor total da composição do BDI em %.</t>
    </r>
  </si>
  <si>
    <t>3.5.6.1. Deverá ser apresentado a memória de cálculo adotada do BDI.</t>
  </si>
  <si>
    <r>
      <t xml:space="preserve">3.5.7. </t>
    </r>
    <r>
      <rPr>
        <b/>
        <sz val="11"/>
        <color theme="1"/>
        <rFont val="Calibri"/>
        <family val="2"/>
        <scheme val="minor"/>
      </rPr>
      <t>Data</t>
    </r>
    <r>
      <rPr>
        <sz val="11"/>
        <color theme="1"/>
        <rFont val="Calibri"/>
        <family val="2"/>
        <scheme val="minor"/>
      </rPr>
      <t xml:space="preserve"> - Data de elaboração do orçamento.
</t>
    </r>
  </si>
  <si>
    <r>
      <t xml:space="preserve">3.5.8. </t>
    </r>
    <r>
      <rPr>
        <b/>
        <sz val="11"/>
        <color theme="1"/>
        <rFont val="Calibri"/>
        <family val="2"/>
        <scheme val="minor"/>
      </rPr>
      <t>Somatória Grandes Itens</t>
    </r>
    <r>
      <rPr>
        <sz val="11"/>
        <color theme="1"/>
        <rFont val="Calibri"/>
        <family val="2"/>
        <scheme val="minor"/>
      </rPr>
      <t xml:space="preserve"> - Efetuar a soma dos subitens que compõem cada grande item da planilha orçamentária. (Atentar-se na correção da formula no caso de inclusão de novas linhas).</t>
    </r>
  </si>
  <si>
    <t>4.3. Adaptar o cronograma de acordo com a previsão de execução dos serviços mês a mês.</t>
  </si>
  <si>
    <t>4.3. O nome do Projeto deverá ser idêntico ao informado na Capa.</t>
  </si>
  <si>
    <t>• Não copiar as planilhas para um novo documento.</t>
  </si>
  <si>
    <t>• A impressão deverá ser realizada diretamente neste arquivo, para que sejam impressos o cabeçalho e o rodapé das planilhas conforme padrões estabelecidos.</t>
  </si>
  <si>
    <t>2.1. É indispensável para que seja realizado o protocolo dos documentos.</t>
  </si>
  <si>
    <t>2.2. Deverá conter todas as informações solicitadas no documento tais como:
         • Nome do Projeto; (O nome deverá ser idêntico em todos os documentos)
         • Nome do Município;
         • Número do contrato com BDMG composto por 6 números inteiros;
         • Linha de Financiamento do BDMG;
         • O valor total do projeto;
         • Tipo de projeto;
         • Nome do Responsável Técnico pelo projeto</t>
  </si>
  <si>
    <t>3.2. O nome do projeto deverá ser idêntico ao informado na capa.</t>
  </si>
  <si>
    <t>3.4. A planilha deverá conter obrigatoriamente o item referente a placa de obra.</t>
  </si>
  <si>
    <t>3.6. No caso de inclusão de novas linhas, deverá ser realizado o ajuste nas fórmulas.</t>
  </si>
  <si>
    <r>
      <t xml:space="preserve">3.5.1. </t>
    </r>
    <r>
      <rPr>
        <b/>
        <sz val="11"/>
        <color theme="1"/>
        <rFont val="Calibri"/>
        <family val="2"/>
        <scheme val="minor"/>
      </rPr>
      <t>Código -</t>
    </r>
    <r>
      <rPr>
        <sz val="11"/>
        <color theme="1"/>
        <rFont val="Calibri"/>
        <family val="2"/>
        <scheme val="minor"/>
      </rPr>
      <t xml:space="preserve"> Código do custo unitário conforme referência de preço empregada (SETOP, SINAPI, COPASA, DNIT ou outra).</t>
    </r>
  </si>
  <si>
    <t>3.5.1.2. No caso de cotações deverá obedecer ao código padrão de referência, conforme orientações referentes a planilha de cotações.</t>
  </si>
  <si>
    <r>
      <t xml:space="preserve">3.5.9. </t>
    </r>
    <r>
      <rPr>
        <b/>
        <sz val="11"/>
        <color theme="1"/>
        <rFont val="Calibri"/>
        <family val="2"/>
        <scheme val="minor"/>
      </rPr>
      <t>Formulas nas colunas H,I e J -</t>
    </r>
    <r>
      <rPr>
        <sz val="11"/>
        <color theme="1"/>
        <rFont val="Calibri"/>
        <family val="2"/>
        <scheme val="minor"/>
      </rPr>
      <t xml:space="preserve"> Células automáticas, não sendo necessário alteração nas mesmas.</t>
    </r>
  </si>
  <si>
    <t>4.2. O nome do projeto deverá ser idêntico ao informado na Capa.</t>
  </si>
  <si>
    <t>4.4. Caso o prazo exceda 6 (seis) meses, acrescentar as colunas necessárias.</t>
  </si>
  <si>
    <t>4.5. Caso o prazo seja inferior a 6 (seis) meses, utilizar as colunas necessárias (exemplo: se o prazo for de um mês, preencher somente referente ao 1º mês).</t>
  </si>
  <si>
    <t>4.7. No caso de inclusão de novas linhas ou colunas, deverá ser realizado o ajuste nas fórmulas.</t>
  </si>
  <si>
    <t>5.7. No caso de inclusão de novas linhas, deverá ser realizado o ajuste nas formulas.</t>
  </si>
  <si>
    <t>5.5. Os códigos das cotações devem ser seguidos conforme padrões estabelecidos. Os códigos na planilha orçamentária devem ser os mesmos das cotações.</t>
  </si>
  <si>
    <t>5.1.1. Deverá ser enviado os documentos de cotações com as propostas dos fornecedores anexos a está planilha.</t>
  </si>
  <si>
    <t>5.1. Somente deverá ser utilizada no caso de o orçamento contemplar cotações.</t>
  </si>
  <si>
    <t>6.3. O nome do projeto deverá ser idêntico ao informado na Capa.</t>
  </si>
  <si>
    <t>6.4. Informar os dados dos 3 (três) fornecedores referente ao código da cotação.</t>
  </si>
  <si>
    <t>6.6. No caso de inclusão de novas linhas, deverá ser realizado o ajuste nas formulas.</t>
  </si>
  <si>
    <t>6.1. Somente deverá ser utilizada no caso de o orçamento contemplar cotações.</t>
  </si>
  <si>
    <t>7.1. Somente deverá ser utilizada no caso do projeto contemplas Obras de Pavimentação e/ou calçamento.</t>
  </si>
  <si>
    <t>7.3. O nome do projeto deverá ser idêntico ao informado na Capa.</t>
  </si>
  <si>
    <t>7.6. No caso de inclusão de novas linhas, deverá ser realizado o ajuste nas formulas.</t>
  </si>
  <si>
    <t>8.1. Somente deverá ser utilizada no caso do projeto contemplar Obras de Saneamento - Esgoto, Drenagem, Abastecimento de água e etc..</t>
  </si>
  <si>
    <t>8.3. O nome do projeto deverá ser idêntico ao informado na Capa.</t>
  </si>
  <si>
    <t>8.6. No caso de inclusão de novas linhas, deverá ser realizado o ajuste nas formulas.</t>
  </si>
  <si>
    <r>
      <t>Município:</t>
    </r>
    <r>
      <rPr>
        <sz val="11"/>
        <rFont val="Arial"/>
        <family val="2"/>
      </rPr>
      <t xml:space="preserve"> Astolfo Dutra</t>
    </r>
  </si>
  <si>
    <r>
      <t>Responsável Técnico:</t>
    </r>
    <r>
      <rPr>
        <sz val="11"/>
        <rFont val="Arial"/>
        <family val="2"/>
      </rPr>
      <t xml:space="preserve"> Daniel Póvoa Lavorato</t>
    </r>
  </si>
  <si>
    <r>
      <t>Nº CREA/CAU:</t>
    </r>
    <r>
      <rPr>
        <sz val="11"/>
        <rFont val="Arial"/>
        <family val="2"/>
      </rPr>
      <t xml:space="preserve"> 70090/D</t>
    </r>
  </si>
  <si>
    <t>SETOP_Leste</t>
  </si>
  <si>
    <t>Fornecimento e colocação de Placa da obra em chapa galvanizada 3,00x1,50m, em chapa galvanizada 0,26 afixadas com rebites 540 e parafusos 3/8", em estrutura metálica viga U 2" enrijecida com metalon 20x20, suporte em eucalipto autoclavado pintadas em frente e verso com fundo anticorrosivo e tinta automotiva, conforme manual de identidade visual do Governo de Minas</t>
  </si>
  <si>
    <t>IIO-PLA-005</t>
  </si>
  <si>
    <t xml:space="preserve">Serviços Preliminares </t>
  </si>
  <si>
    <t>m³</t>
  </si>
  <si>
    <t>m²</t>
  </si>
  <si>
    <t>Alvenaria  de vedação com tijolo cerâmico furado 14cm, a revestir, inclusive argamassa p/ assentamento</t>
  </si>
  <si>
    <t>ALV-TIJ-030</t>
  </si>
  <si>
    <t>Alvenaria</t>
  </si>
  <si>
    <t>m2</t>
  </si>
  <si>
    <t>m</t>
  </si>
  <si>
    <t>8.1</t>
  </si>
  <si>
    <t>8.2</t>
  </si>
  <si>
    <t>8.3</t>
  </si>
  <si>
    <t>8.4</t>
  </si>
  <si>
    <t>Pisos</t>
  </si>
  <si>
    <t>Rodapé com revestimento cerâmico h= 10 cm PEI 4, assentado com argamssa industrializada e rejunte</t>
  </si>
  <si>
    <t xml:space="preserve">Soleira de granito cinza andorinha e=2cm </t>
  </si>
  <si>
    <t>Piso cerâmico PEI-5 assentado com argamassa pre-fabricada, inclusive rejunte</t>
  </si>
  <si>
    <t>ROD-CER-005</t>
  </si>
  <si>
    <t>SOL-GRA-005</t>
  </si>
  <si>
    <t>PIS-CRE-005</t>
  </si>
  <si>
    <t>Chapisco em argamassa cimento e areia 1:3</t>
  </si>
  <si>
    <t>Reboco em argamassa 1:2:8, cimento cal e areia</t>
  </si>
  <si>
    <t>Emboço traço 1:6</t>
  </si>
  <si>
    <t>Revestimento em azulejo branco assentado com argamassa pré-fabricada, inclusive rejunte</t>
  </si>
  <si>
    <t>REV-CHA-005</t>
  </si>
  <si>
    <t>REV-REB-015</t>
  </si>
  <si>
    <t>REV-EMB-005</t>
  </si>
  <si>
    <t>REV-AZU-010</t>
  </si>
  <si>
    <t>Pintura esmalte 02 demãos em estrutura de ferro</t>
  </si>
  <si>
    <t>Pintura esmalte 02 demãos em estrutura de madeira</t>
  </si>
  <si>
    <t>9.1</t>
  </si>
  <si>
    <t>9.2</t>
  </si>
  <si>
    <t>9.3</t>
  </si>
  <si>
    <t>9.4</t>
  </si>
  <si>
    <t>9.5</t>
  </si>
  <si>
    <t>10.1</t>
  </si>
  <si>
    <t xml:space="preserve">Revestimento   </t>
  </si>
  <si>
    <t>Pintura</t>
  </si>
  <si>
    <t>Instalações Hidráulicas</t>
  </si>
  <si>
    <t>Ponto de água fria embutido, inclusive tubo de pvc rígido soldável e conexões</t>
  </si>
  <si>
    <t>Ponto de esgoto embutido, inclusive tubo de pvc rígido soldável 40mm e conexões</t>
  </si>
  <si>
    <t>Ponto de esgoto embutido, inclusive tubo de pvc rígido soldável 100mm e conexões</t>
  </si>
  <si>
    <t>Ralo sifonado pvc cônico altura regulável 100x40mm com grelha metálica</t>
  </si>
  <si>
    <t>PIN-ACR-005</t>
  </si>
  <si>
    <t>PIN-ESM-005</t>
  </si>
  <si>
    <t>PIN-ESM-015</t>
  </si>
  <si>
    <t>INST-AGU-005</t>
  </si>
  <si>
    <t>INST-ESG-005</t>
  </si>
  <si>
    <t>INST-ESG-015</t>
  </si>
  <si>
    <t>HID-RAL-005</t>
  </si>
  <si>
    <t>pt</t>
  </si>
  <si>
    <t>unid.</t>
  </si>
  <si>
    <t xml:space="preserve"> Porta de vidro temperado 10mm  completo, inclusive assentamento.</t>
  </si>
  <si>
    <t>Esquadrias</t>
  </si>
  <si>
    <t>Ponto de luz embutido, inclusive eletroduto de pvc rígido e caixa com espelho</t>
  </si>
  <si>
    <t>Ponto de interruptor embutido, inclusive eletroduto de pvc rígido e caixa com espelho</t>
  </si>
  <si>
    <t>Ponto de tomada embutido, inclusive eletroduto de pvc rígido e caixa com espelho</t>
  </si>
  <si>
    <t>Fio rígido isolação em PVC, 2,5mm²</t>
  </si>
  <si>
    <t>Fio rígido isolação em PVC, 4mm²</t>
  </si>
  <si>
    <t>Luminária chanfrada 1x40w, completa</t>
  </si>
  <si>
    <t>Instalações Elétricas</t>
  </si>
  <si>
    <t>INST-LUZ-005</t>
  </si>
  <si>
    <t>INST-INT-005</t>
  </si>
  <si>
    <t>INST-TOM-005</t>
  </si>
  <si>
    <t>ELE-FIO-010</t>
  </si>
  <si>
    <t>ELE-FIO-015</t>
  </si>
  <si>
    <t>ELE-LUM-021</t>
  </si>
  <si>
    <t>VID-TEM-015</t>
  </si>
  <si>
    <t>VID-TEM-010</t>
  </si>
  <si>
    <t>Bancada para granito cinza andorinha e=3cm apoiada em console de metalon</t>
  </si>
  <si>
    <t>Bojo (Cuba) em inox nº 1 com válvula e sifão cromados para pia copa</t>
  </si>
  <si>
    <t>Torneira de parede para pia da copa</t>
  </si>
  <si>
    <t>Tanque de louça branca com coluna</t>
  </si>
  <si>
    <t>Torneira de parede para tanque e uso geral em metal cromado 1/2</t>
  </si>
  <si>
    <t>Vaso sanitário louça branca com caixa acoplada</t>
  </si>
  <si>
    <t>Assento para vaso sanitário, inclusive acessórios, engate flexível metálico</t>
  </si>
  <si>
    <t>Torneira de toque para lavatório cromada</t>
  </si>
  <si>
    <t>Lavatório médio louça branca com coluna, inclusive válvula e sifão cromados</t>
  </si>
  <si>
    <t>Barra de apoio aço inox  para PNE L=80cm lavatório</t>
  </si>
  <si>
    <t>Barra de apoio aço inox  para PNE L=90cm vaso sanitário</t>
  </si>
  <si>
    <t>Barra de apoiopara PNE L=40cm porta</t>
  </si>
  <si>
    <t>Ducha higiênica com registro para controle de fluxo de água 1/2"</t>
  </si>
  <si>
    <t>Papeleira metálica cromada, inclusive fixação</t>
  </si>
  <si>
    <t>Saboneteira metálica cromada tipo concha</t>
  </si>
  <si>
    <t>BAN-GRA-005</t>
  </si>
  <si>
    <t>LOU-BOJ-005</t>
  </si>
  <si>
    <t>MET-TOR-022</t>
  </si>
  <si>
    <t>LOU-TAN-015</t>
  </si>
  <si>
    <t>MET-TOR-040</t>
  </si>
  <si>
    <t>LOU-VAS-015</t>
  </si>
  <si>
    <t>ACE-ASS-005</t>
  </si>
  <si>
    <t>MET-TOR-035</t>
  </si>
  <si>
    <t>LOU-LAV-010</t>
  </si>
  <si>
    <t>ACE-BAR-005</t>
  </si>
  <si>
    <t>ACE-BAR-015</t>
  </si>
  <si>
    <t>ACE-BAR-020</t>
  </si>
  <si>
    <t>MET-DUC-005</t>
  </si>
  <si>
    <t>ACE-PAP-015</t>
  </si>
  <si>
    <t>ACE-SAB-020</t>
  </si>
  <si>
    <t>unid</t>
  </si>
  <si>
    <t>Equipamentos sanitários</t>
  </si>
  <si>
    <t>Demolições</t>
  </si>
  <si>
    <t>Demolição de alvenaria de tijolo cerâmico sem aproveitamento do material, inclusive afastamento</t>
  </si>
  <si>
    <t>DEM-ALV-010</t>
  </si>
  <si>
    <t>Demolição de piso cerâmico, inclusive afastamento</t>
  </si>
  <si>
    <t>DEM-PIS-010</t>
  </si>
  <si>
    <t>4.3</t>
  </si>
  <si>
    <t>4.4</t>
  </si>
  <si>
    <t>4.5</t>
  </si>
  <si>
    <t>6.2</t>
  </si>
  <si>
    <t>6.3</t>
  </si>
  <si>
    <t>8.5</t>
  </si>
  <si>
    <t>8.6</t>
  </si>
  <si>
    <t>9.6</t>
  </si>
  <si>
    <t>9.7</t>
  </si>
  <si>
    <t>9.8</t>
  </si>
  <si>
    <t>9.9</t>
  </si>
  <si>
    <t>9.10</t>
  </si>
  <si>
    <t>9.11</t>
  </si>
  <si>
    <t>9.12</t>
  </si>
  <si>
    <t>9.13</t>
  </si>
  <si>
    <t>9.14</t>
  </si>
  <si>
    <t>9.15</t>
  </si>
  <si>
    <t>DEM-REV-010</t>
  </si>
  <si>
    <t>Demolição de revestimento cerâmico, azulejo, inclusive afastamento</t>
  </si>
  <si>
    <t>Demolição de rodapé em geral, inclusive argamassa de assentamento</t>
  </si>
  <si>
    <t>DEM-ROD-005</t>
  </si>
  <si>
    <t>Demolição de passeio manual, inclusive afastamento</t>
  </si>
  <si>
    <t>DEM-PIS-045</t>
  </si>
  <si>
    <t>ED-9081</t>
  </si>
  <si>
    <t>Fornecimento e assentamento de janela basculante em metalon</t>
  </si>
  <si>
    <t>Vidro temperado  8mm completo, inclusive assentamento.</t>
  </si>
  <si>
    <t>SER-JAN-010</t>
  </si>
  <si>
    <t>Pinura acrílica, em parede,  02 demãos, exclusive fundo selador e massa corrida</t>
  </si>
  <si>
    <t>2.6</t>
  </si>
  <si>
    <t>2.7</t>
  </si>
  <si>
    <t>Remoção de porta ou janela, inclusive marco e alisar, inclusive afastamento e empilhamento</t>
  </si>
  <si>
    <t>DEM-LOU-005</t>
  </si>
  <si>
    <t>DEM-POR-005</t>
  </si>
  <si>
    <t>Remoção de louça (lavatório e vaso sanitário)</t>
  </si>
  <si>
    <t>Revestimento com cerâmica aplicado em parede, acabamento esmaltado, ambiente interno / externo, padrão extra, dimensão da peça até 2025 cm2, PEI III, assentamento com argamassa industrializada, inclusive rejuntamento</t>
  </si>
  <si>
    <t>10.2</t>
  </si>
  <si>
    <t>10.3</t>
  </si>
  <si>
    <t>2.8</t>
  </si>
  <si>
    <t>Demolição de revestimento cerâmico (fachada), inclusive afastamento</t>
  </si>
  <si>
    <t>PIS-CON-015</t>
  </si>
  <si>
    <t>Contrapiso e=3 cm, com argamassa 1:3 (cimento e areia)</t>
  </si>
  <si>
    <r>
      <t>Projeto:</t>
    </r>
    <r>
      <rPr>
        <sz val="11"/>
        <rFont val="Arial"/>
        <family val="2"/>
      </rPr>
      <t xml:space="preserve"> Reforma da Policlinica Municipal</t>
    </r>
  </si>
  <si>
    <r>
      <t>Data:</t>
    </r>
    <r>
      <rPr>
        <sz val="11"/>
        <rFont val="Arial"/>
        <family val="2"/>
      </rPr>
      <t xml:space="preserve"> 30/10/2019</t>
    </r>
  </si>
  <si>
    <t>PIS-LAD-005</t>
  </si>
  <si>
    <t>Passeio - Revestimento com ladrilho hidráulico aplicado em piso (20X20cm) com junta seca, na cor natural, assentamento com argamassa industrializada</t>
  </si>
  <si>
    <r>
      <t>Projeto:</t>
    </r>
    <r>
      <rPr>
        <sz val="11"/>
        <rFont val="Arial"/>
        <family val="2"/>
      </rPr>
      <t xml:space="preserve">  Reforma da Policlinica Municipal</t>
    </r>
  </si>
  <si>
    <t>REFORMA DA POLICLINICA MUNICIPAL</t>
  </si>
  <si>
    <t>Daniel Póvoa Lavorato</t>
  </si>
  <si>
    <t xml:space="preserve"> Responsável Técnico: Daniel Póvoa Lavortato - CREA 70090/D</t>
  </si>
</sst>
</file>

<file path=xl/styles.xml><?xml version="1.0" encoding="utf-8"?>
<styleSheet xmlns="http://schemas.openxmlformats.org/spreadsheetml/2006/main">
  <numFmts count="13">
    <numFmt numFmtId="44" formatCode="_-&quot;R$&quot;\ * #,##0.00_-;\-&quot;R$&quot;\ * #,##0.00_-;_-&quot;R$&quot;\ * &quot;-&quot;??_-;_-@_-"/>
    <numFmt numFmtId="43" formatCode="_-* #,##0.00_-;\-* #,##0.00_-;_-* &quot;-&quot;??_-;_-@_-"/>
    <numFmt numFmtId="164" formatCode="_(&quot;R$&quot;\ * #,##0.00_);_(&quot;R$&quot;\ * \(#,##0.00\);_(&quot;R$&quot;\ * &quot;-&quot;??_);_(@_)"/>
    <numFmt numFmtId="165" formatCode="_(* #,##0.00_);_(* \(#,##0.00\);_(* &quot;-&quot;??_);_(@_)"/>
    <numFmt numFmtId="166" formatCode="&quot;R$&quot;\ #,##0.00"/>
    <numFmt numFmtId="167" formatCode="_-* #,##0.00_-;[Red]\-* #,##0.00_-;_-* &quot;-&quot;??_-;_-@_-"/>
    <numFmt numFmtId="168" formatCode="00\º\ &quot;MÊS&quot;"/>
    <numFmt numFmtId="169" formatCode="&quot;R$ &quot;#,##0.00_);[Red]\(&quot;R$ &quot;#,##0.00\)"/>
    <numFmt numFmtId="170" formatCode="_(&quot;R$ &quot;* #,##0.00_);_(&quot;R$ &quot;* \(#,##0.00\);_(&quot;R$ &quot;* &quot;-&quot;??_);_(@_)"/>
    <numFmt numFmtId="171" formatCode="&quot;&quot;00&quot;.&quot;000&quot;.&quot;000&quot;/&quot;0000\-00"/>
    <numFmt numFmtId="172" formatCode="\(##\)\ ####\-####"/>
    <numFmt numFmtId="173" formatCode="00"/>
    <numFmt numFmtId="174" formatCode="_(&quot;Cr$&quot;* #,##0.00_);_(&quot;Cr$&quot;* \(#,##0.00\);_(&quot;Cr$&quot;* &quot;-&quot;??_);_(@_)"/>
  </numFmts>
  <fonts count="35">
    <font>
      <sz val="11"/>
      <color theme="1"/>
      <name val="Calibri"/>
      <family val="2"/>
      <scheme val="minor"/>
    </font>
    <font>
      <sz val="11"/>
      <color theme="1"/>
      <name val="Calibri"/>
      <family val="2"/>
      <scheme val="minor"/>
    </font>
    <font>
      <b/>
      <sz val="72"/>
      <color theme="1"/>
      <name val="Calibri"/>
      <family val="2"/>
      <scheme val="minor"/>
    </font>
    <font>
      <sz val="10"/>
      <name val="Arial"/>
      <family val="2"/>
    </font>
    <font>
      <b/>
      <sz val="11"/>
      <color theme="1"/>
      <name val="Calibri"/>
      <family val="2"/>
      <scheme val="minor"/>
    </font>
    <font>
      <b/>
      <sz val="36"/>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name val="Arial"/>
      <family val="2"/>
    </font>
    <font>
      <sz val="11"/>
      <name val="Calibri"/>
      <family val="2"/>
      <scheme val="minor"/>
    </font>
    <font>
      <sz val="10"/>
      <name val="Calibri"/>
      <family val="2"/>
      <scheme val="minor"/>
    </font>
    <font>
      <b/>
      <sz val="20"/>
      <name val="Arial"/>
      <family val="2"/>
    </font>
    <font>
      <b/>
      <sz val="14"/>
      <name val="Arial"/>
      <family val="2"/>
    </font>
    <font>
      <b/>
      <sz val="11"/>
      <name val="Arial"/>
      <family val="2"/>
    </font>
    <font>
      <b/>
      <sz val="10"/>
      <name val="Arial"/>
      <family val="2"/>
    </font>
    <font>
      <b/>
      <sz val="12"/>
      <color theme="0"/>
      <name val="Arial"/>
      <family val="2"/>
    </font>
    <font>
      <sz val="11"/>
      <color rgb="FFFF0000"/>
      <name val="Arial"/>
      <family val="2"/>
    </font>
    <font>
      <sz val="11"/>
      <color theme="1"/>
      <name val="Arial"/>
      <family val="2"/>
    </font>
    <font>
      <b/>
      <sz val="11"/>
      <color theme="0"/>
      <name val="Arial"/>
      <family val="2"/>
    </font>
    <font>
      <b/>
      <sz val="11"/>
      <color rgb="FFFF0000"/>
      <name val="Arial"/>
      <family val="2"/>
    </font>
    <font>
      <sz val="11"/>
      <color rgb="FF00B050"/>
      <name val="Arial"/>
      <family val="2"/>
    </font>
    <font>
      <sz val="11"/>
      <color theme="0"/>
      <name val="Arial"/>
      <family val="2"/>
    </font>
    <font>
      <b/>
      <sz val="18"/>
      <name val="Arial"/>
      <family val="2"/>
    </font>
    <font>
      <b/>
      <sz val="11"/>
      <color theme="1"/>
      <name val="Arial"/>
      <family val="2"/>
    </font>
    <font>
      <sz val="10"/>
      <color theme="1"/>
      <name val="Arial"/>
      <family val="2"/>
    </font>
    <font>
      <sz val="10"/>
      <color theme="1"/>
      <name val="Calibri"/>
      <family val="2"/>
      <scheme val="minor"/>
    </font>
    <font>
      <b/>
      <sz val="10"/>
      <color theme="1"/>
      <name val="Arial"/>
      <family val="2"/>
    </font>
    <font>
      <b/>
      <sz val="10"/>
      <color theme="1"/>
      <name val="Calibri"/>
      <family val="2"/>
      <scheme val="minor"/>
    </font>
    <font>
      <b/>
      <u/>
      <sz val="10"/>
      <color theme="1"/>
      <name val="Arial"/>
      <family val="2"/>
    </font>
    <font>
      <b/>
      <sz val="9"/>
      <color theme="1"/>
      <name val="Arial"/>
      <family val="2"/>
    </font>
    <font>
      <sz val="9"/>
      <color theme="1"/>
      <name val="Arial"/>
      <family val="2"/>
    </font>
    <font>
      <b/>
      <u/>
      <sz val="9"/>
      <color theme="1"/>
      <name val="Arial"/>
      <family val="2"/>
    </font>
    <font>
      <b/>
      <sz val="14"/>
      <color theme="0"/>
      <name val="Calibri"/>
      <family val="2"/>
      <scheme val="minor"/>
    </font>
    <font>
      <b/>
      <sz val="12"/>
      <name val="Arial"/>
      <family val="2"/>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3" tint="-0.499984740745262"/>
        <bgColor indexed="64"/>
      </patternFill>
    </fill>
    <fill>
      <patternFill patternType="solid">
        <fgColor theme="0" tint="-0.14999847407452621"/>
        <bgColor indexed="64"/>
      </patternFill>
    </fill>
  </fills>
  <borders count="56">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diagonal/>
    </border>
    <border>
      <left style="thin">
        <color theme="0" tint="-0.499984740745262"/>
      </left>
      <right style="double">
        <color theme="0" tint="-0.499984740745262"/>
      </right>
      <top style="thin">
        <color theme="0" tint="-0.499984740745262"/>
      </top>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n">
        <color theme="0" tint="-0.499984740745262"/>
      </bottom>
      <diagonal/>
    </border>
    <border>
      <left style="thin">
        <color indexed="64"/>
      </left>
      <right style="thin">
        <color indexed="64"/>
      </right>
      <top style="hair">
        <color indexed="64"/>
      </top>
      <bottom style="hair">
        <color indexed="64"/>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double">
        <color theme="0" tint="-0.499984740745262"/>
      </left>
      <right style="thin">
        <color theme="0" tint="-0.499984740745262"/>
      </right>
      <top/>
      <bottom style="medium">
        <color theme="0" tint="-0.499984740745262"/>
      </bottom>
      <diagonal/>
    </border>
    <border>
      <left style="thin">
        <color theme="0" tint="-0.499984740745262"/>
      </left>
      <right style="double">
        <color theme="0" tint="-0.499984740745262"/>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thin">
        <color theme="0"/>
      </left>
      <right style="thin">
        <color theme="0"/>
      </right>
      <top style="thin">
        <color theme="0"/>
      </top>
      <bottom style="thin">
        <color theme="0"/>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double">
        <color theme="0" tint="-0.499984740745262"/>
      </right>
      <top style="medium">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top style="medium">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medium">
        <color theme="0" tint="-0.499984740745262"/>
      </bottom>
      <diagonal/>
    </border>
    <border>
      <left style="double">
        <color theme="0" tint="-0.499984740745262"/>
      </left>
      <right style="double">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s>
  <cellStyleXfs count="19">
    <xf numFmtId="0" fontId="0"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4" fontId="3" fillId="0" borderId="27">
      <alignment vertical="justify"/>
    </xf>
    <xf numFmtId="165"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0" fontId="1" fillId="0" borderId="0"/>
    <xf numFmtId="44" fontId="1" fillId="0" borderId="0" applyFont="0" applyFill="0" applyBorder="0" applyAlignment="0" applyProtection="0"/>
    <xf numFmtId="174" fontId="3" fillId="0" borderId="0" applyFont="0" applyFill="0" applyBorder="0" applyAlignment="0" applyProtection="0"/>
  </cellStyleXfs>
  <cellXfs count="398">
    <xf numFmtId="0" fontId="0" fillId="0" borderId="0" xfId="0"/>
    <xf numFmtId="0" fontId="0" fillId="0" borderId="0" xfId="0"/>
    <xf numFmtId="0" fontId="0" fillId="0" borderId="0" xfId="0" applyBorder="1" applyProtection="1"/>
    <xf numFmtId="0" fontId="6" fillId="0" borderId="0" xfId="0" applyFont="1" applyBorder="1" applyProtection="1"/>
    <xf numFmtId="0" fontId="7" fillId="0" borderId="0" xfId="0" applyFont="1" applyBorder="1" applyAlignment="1" applyProtection="1">
      <alignment vertical="center"/>
    </xf>
    <xf numFmtId="0" fontId="4" fillId="0" borderId="0" xfId="0" applyFont="1"/>
    <xf numFmtId="49" fontId="0" fillId="0" borderId="0" xfId="0" quotePrefix="1" applyNumberFormat="1" applyFont="1" applyFill="1" applyBorder="1" applyAlignment="1">
      <alignment horizontal="left" vertical="center" wrapText="1"/>
    </xf>
    <xf numFmtId="0" fontId="0" fillId="0" borderId="0" xfId="0" applyFont="1" applyFill="1" applyBorder="1"/>
    <xf numFmtId="0" fontId="8" fillId="0" borderId="0" xfId="0" applyFont="1" applyFill="1" applyBorder="1"/>
    <xf numFmtId="0" fontId="9" fillId="0" borderId="0" xfId="8" applyFont="1"/>
    <xf numFmtId="0" fontId="9" fillId="0" borderId="0" xfId="8" applyFont="1" applyBorder="1"/>
    <xf numFmtId="0" fontId="10" fillId="0" borderId="0" xfId="8" applyFont="1"/>
    <xf numFmtId="0" fontId="11" fillId="0" borderId="0" xfId="8" applyFont="1"/>
    <xf numFmtId="0" fontId="3" fillId="0" borderId="0" xfId="8"/>
    <xf numFmtId="0" fontId="10" fillId="0" borderId="0" xfId="8" applyFont="1" applyAlignment="1">
      <alignment horizontal="center" vertical="center"/>
    </xf>
    <xf numFmtId="0" fontId="9" fillId="0" borderId="0" xfId="8" applyFont="1" applyAlignment="1">
      <alignment horizontal="center" vertical="center"/>
    </xf>
    <xf numFmtId="0" fontId="11" fillId="0" borderId="0" xfId="8" applyFont="1" applyAlignment="1">
      <alignment horizontal="center" vertical="center"/>
    </xf>
    <xf numFmtId="0" fontId="3" fillId="0" borderId="0" xfId="8" applyAlignment="1">
      <alignment horizontal="center" vertical="center"/>
    </xf>
    <xf numFmtId="0" fontId="14" fillId="0" borderId="8" xfId="8" applyFont="1" applyBorder="1" applyAlignment="1">
      <alignment horizontal="center" vertical="center"/>
    </xf>
    <xf numFmtId="17" fontId="3" fillId="0" borderId="9" xfId="8" applyNumberFormat="1" applyBorder="1" applyAlignment="1">
      <alignment horizontal="center" vertical="center"/>
    </xf>
    <xf numFmtId="0" fontId="9" fillId="0" borderId="3" xfId="8" applyFont="1" applyBorder="1" applyAlignment="1">
      <alignment horizontal="center" vertical="center"/>
    </xf>
    <xf numFmtId="0" fontId="9" fillId="0" borderId="4" xfId="8" applyFont="1" applyBorder="1" applyAlignment="1">
      <alignment horizontal="center" vertical="center"/>
    </xf>
    <xf numFmtId="0" fontId="14" fillId="0" borderId="5" xfId="8" applyFont="1" applyBorder="1" applyAlignment="1">
      <alignment vertical="center"/>
    </xf>
    <xf numFmtId="10" fontId="9" fillId="0" borderId="0" xfId="9" applyNumberFormat="1" applyFont="1" applyBorder="1" applyAlignment="1">
      <alignment horizontal="left" vertical="center"/>
    </xf>
    <xf numFmtId="0" fontId="14" fillId="0" borderId="0" xfId="8" applyFont="1" applyBorder="1" applyAlignment="1">
      <alignment vertical="center"/>
    </xf>
    <xf numFmtId="0" fontId="14" fillId="3" borderId="16" xfId="8" applyFont="1" applyFill="1" applyBorder="1" applyAlignment="1">
      <alignment horizontal="center" vertical="center" wrapText="1"/>
    </xf>
    <xf numFmtId="0" fontId="14" fillId="3" borderId="17" xfId="8" applyFont="1" applyFill="1" applyBorder="1" applyAlignment="1">
      <alignment horizontal="center" vertical="center" wrapText="1"/>
    </xf>
    <xf numFmtId="0" fontId="9" fillId="0" borderId="8" xfId="8" applyFont="1" applyFill="1" applyBorder="1" applyAlignment="1">
      <alignment horizontal="center" vertical="center"/>
    </xf>
    <xf numFmtId="0" fontId="9" fillId="0" borderId="9" xfId="8" applyFont="1" applyFill="1" applyBorder="1" applyAlignment="1">
      <alignment horizontal="center" vertical="center"/>
    </xf>
    <xf numFmtId="167" fontId="9" fillId="4" borderId="9" xfId="8" applyNumberFormat="1" applyFont="1" applyFill="1" applyBorder="1" applyAlignment="1">
      <alignment horizontal="center" vertical="center" wrapText="1"/>
    </xf>
    <xf numFmtId="167" fontId="9" fillId="4" borderId="21" xfId="8" applyNumberFormat="1" applyFont="1" applyFill="1" applyBorder="1" applyAlignment="1">
      <alignment horizontal="center" vertical="center" wrapText="1"/>
    </xf>
    <xf numFmtId="0" fontId="9" fillId="4" borderId="9" xfId="8" applyFont="1" applyFill="1" applyBorder="1" applyAlignment="1">
      <alignment horizontal="center" vertical="center"/>
    </xf>
    <xf numFmtId="0" fontId="3" fillId="4" borderId="0" xfId="11" applyFont="1" applyFill="1" applyAlignment="1">
      <alignment horizontal="center" vertical="center"/>
    </xf>
    <xf numFmtId="0" fontId="3" fillId="4" borderId="0" xfId="11" applyFont="1" applyFill="1" applyAlignment="1">
      <alignment vertical="center"/>
    </xf>
    <xf numFmtId="0" fontId="3" fillId="4" borderId="0" xfId="11" applyFont="1" applyFill="1" applyBorder="1" applyAlignment="1">
      <alignment vertical="center"/>
    </xf>
    <xf numFmtId="0" fontId="3" fillId="0" borderId="0" xfId="11" applyAlignment="1">
      <alignment vertical="center"/>
    </xf>
    <xf numFmtId="0" fontId="3" fillId="0" borderId="0" xfId="11"/>
    <xf numFmtId="0" fontId="14" fillId="4" borderId="24" xfId="11" applyFont="1" applyFill="1" applyBorder="1" applyAlignment="1">
      <alignment vertical="center"/>
    </xf>
    <xf numFmtId="0" fontId="14" fillId="4" borderId="25" xfId="11" applyFont="1" applyFill="1" applyBorder="1" applyAlignment="1">
      <alignment vertical="center"/>
    </xf>
    <xf numFmtId="0" fontId="14" fillId="4" borderId="26" xfId="11" applyFont="1" applyFill="1" applyBorder="1" applyAlignment="1">
      <alignment vertical="center"/>
    </xf>
    <xf numFmtId="0" fontId="14" fillId="4" borderId="7" xfId="11" applyFont="1" applyFill="1" applyBorder="1" applyAlignment="1">
      <alignment horizontal="left" vertical="center"/>
    </xf>
    <xf numFmtId="0" fontId="14" fillId="3" borderId="2" xfId="11" applyFont="1" applyFill="1" applyBorder="1" applyAlignment="1">
      <alignment horizontal="center" vertical="center"/>
    </xf>
    <xf numFmtId="0" fontId="15" fillId="0" borderId="0" xfId="11" applyFont="1" applyAlignment="1">
      <alignment vertical="center"/>
    </xf>
    <xf numFmtId="0" fontId="15" fillId="0" borderId="0" xfId="11" applyFont="1"/>
    <xf numFmtId="0" fontId="14" fillId="3" borderId="15" xfId="11" applyFont="1" applyFill="1" applyBorder="1" applyAlignment="1">
      <alignment vertical="center"/>
    </xf>
    <xf numFmtId="169" fontId="14" fillId="3" borderId="14" xfId="11" applyNumberFormat="1" applyFont="1" applyFill="1" applyBorder="1" applyAlignment="1">
      <alignment horizontal="center" vertical="center"/>
    </xf>
    <xf numFmtId="0" fontId="14" fillId="3" borderId="17" xfId="11" applyFont="1" applyFill="1" applyBorder="1" applyAlignment="1">
      <alignment horizontal="center" vertical="center"/>
    </xf>
    <xf numFmtId="169" fontId="14" fillId="3" borderId="18" xfId="11" applyNumberFormat="1" applyFont="1" applyFill="1" applyBorder="1" applyAlignment="1">
      <alignment horizontal="center" vertical="center"/>
    </xf>
    <xf numFmtId="0" fontId="14" fillId="3" borderId="14" xfId="11" applyFont="1" applyFill="1" applyBorder="1" applyAlignment="1">
      <alignment horizontal="center" vertical="center"/>
    </xf>
    <xf numFmtId="0" fontId="3" fillId="0" borderId="0" xfId="11" applyBorder="1" applyAlignment="1">
      <alignment vertical="center"/>
    </xf>
    <xf numFmtId="0" fontId="3" fillId="0" borderId="0" xfId="11" applyBorder="1"/>
    <xf numFmtId="0" fontId="14" fillId="4" borderId="8" xfId="11" applyNumberFormat="1" applyFont="1" applyFill="1" applyBorder="1" applyAlignment="1">
      <alignment horizontal="center" vertical="center"/>
    </xf>
    <xf numFmtId="167" fontId="9" fillId="4" borderId="19" xfId="11" applyNumberFormat="1" applyFont="1" applyFill="1" applyBorder="1" applyAlignment="1">
      <alignment vertical="center" wrapText="1"/>
    </xf>
    <xf numFmtId="165" fontId="9" fillId="4" borderId="8" xfId="10" applyFont="1" applyFill="1" applyBorder="1" applyAlignment="1">
      <alignment vertical="center" wrapText="1"/>
    </xf>
    <xf numFmtId="10" fontId="14" fillId="4" borderId="13" xfId="9" applyNumberFormat="1" applyFont="1" applyFill="1" applyBorder="1" applyAlignment="1">
      <alignment horizontal="center" vertical="center" wrapText="1"/>
    </xf>
    <xf numFmtId="165" fontId="9" fillId="4" borderId="7" xfId="10" applyFont="1" applyFill="1" applyBorder="1" applyAlignment="1">
      <alignment vertical="center" wrapText="1"/>
    </xf>
    <xf numFmtId="10" fontId="9" fillId="4" borderId="8" xfId="9" applyNumberFormat="1" applyFont="1" applyFill="1" applyBorder="1" applyAlignment="1">
      <alignment vertical="center" wrapText="1"/>
    </xf>
    <xf numFmtId="10" fontId="9" fillId="4" borderId="8" xfId="11" applyNumberFormat="1" applyFont="1" applyFill="1" applyBorder="1" applyAlignment="1">
      <alignment vertical="center" wrapText="1"/>
    </xf>
    <xf numFmtId="0" fontId="14" fillId="4" borderId="9" xfId="11" applyNumberFormat="1" applyFont="1" applyFill="1" applyBorder="1" applyAlignment="1">
      <alignment horizontal="center" vertical="center"/>
    </xf>
    <xf numFmtId="165" fontId="9" fillId="4" borderId="9" xfId="10" applyFont="1" applyFill="1" applyBorder="1" applyAlignment="1">
      <alignment vertical="center" wrapText="1"/>
    </xf>
    <xf numFmtId="10" fontId="14" fillId="4" borderId="21" xfId="9" applyNumberFormat="1" applyFont="1" applyFill="1" applyBorder="1" applyAlignment="1">
      <alignment horizontal="center" vertical="center" wrapText="1"/>
    </xf>
    <xf numFmtId="165" fontId="9" fillId="4" borderId="4" xfId="10" applyFont="1" applyFill="1" applyBorder="1" applyAlignment="1">
      <alignment vertical="center" wrapText="1"/>
    </xf>
    <xf numFmtId="10" fontId="9" fillId="4" borderId="9" xfId="9" applyNumberFormat="1" applyFont="1" applyFill="1" applyBorder="1" applyAlignment="1">
      <alignment vertical="center" wrapText="1"/>
    </xf>
    <xf numFmtId="10" fontId="9" fillId="4" borderId="9" xfId="11" applyNumberFormat="1" applyFont="1" applyFill="1" applyBorder="1" applyAlignment="1">
      <alignment vertical="center" wrapText="1"/>
    </xf>
    <xf numFmtId="0" fontId="9" fillId="4" borderId="0" xfId="11" applyFont="1" applyFill="1" applyBorder="1" applyAlignment="1">
      <alignment horizontal="center" vertical="center"/>
    </xf>
    <xf numFmtId="0" fontId="9" fillId="4" borderId="0" xfId="11" applyFont="1" applyFill="1" applyBorder="1" applyAlignment="1">
      <alignment vertical="center"/>
    </xf>
    <xf numFmtId="165" fontId="9" fillId="4" borderId="0" xfId="10" applyFont="1" applyFill="1" applyBorder="1" applyAlignment="1">
      <alignment vertical="center"/>
    </xf>
    <xf numFmtId="9" fontId="14" fillId="4" borderId="0" xfId="9" applyFont="1" applyFill="1" applyBorder="1" applyAlignment="1">
      <alignment horizontal="center" vertical="center"/>
    </xf>
    <xf numFmtId="9" fontId="9" fillId="4" borderId="0" xfId="11" applyNumberFormat="1" applyFont="1" applyFill="1" applyBorder="1" applyAlignment="1">
      <alignment vertical="center"/>
    </xf>
    <xf numFmtId="165" fontId="14" fillId="4" borderId="9" xfId="10" applyNumberFormat="1" applyFont="1" applyFill="1" applyBorder="1" applyAlignment="1">
      <alignment vertical="center"/>
    </xf>
    <xf numFmtId="10" fontId="9" fillId="4" borderId="21" xfId="9" applyNumberFormat="1" applyFont="1" applyFill="1" applyBorder="1" applyAlignment="1">
      <alignment vertical="center"/>
    </xf>
    <xf numFmtId="165" fontId="9" fillId="4" borderId="4" xfId="10" applyNumberFormat="1" applyFont="1" applyFill="1" applyBorder="1" applyAlignment="1">
      <alignment vertical="center"/>
    </xf>
    <xf numFmtId="10" fontId="9" fillId="4" borderId="9" xfId="10" applyNumberFormat="1" applyFont="1" applyFill="1" applyBorder="1" applyAlignment="1">
      <alignment vertical="center"/>
    </xf>
    <xf numFmtId="165" fontId="9" fillId="4" borderId="9" xfId="10" applyNumberFormat="1" applyFont="1" applyFill="1" applyBorder="1" applyAlignment="1">
      <alignment vertical="center"/>
    </xf>
    <xf numFmtId="165" fontId="14" fillId="4" borderId="9" xfId="11" applyNumberFormat="1" applyFont="1" applyFill="1" applyBorder="1" applyAlignment="1">
      <alignment vertical="center"/>
    </xf>
    <xf numFmtId="165" fontId="9" fillId="4" borderId="4" xfId="11" applyNumberFormat="1" applyFont="1" applyFill="1" applyBorder="1" applyAlignment="1">
      <alignment vertical="center"/>
    </xf>
    <xf numFmtId="10" fontId="9" fillId="4" borderId="9" xfId="11" applyNumberFormat="1" applyFont="1" applyFill="1" applyBorder="1" applyAlignment="1">
      <alignment vertical="center"/>
    </xf>
    <xf numFmtId="165" fontId="9" fillId="4" borderId="9" xfId="11" applyNumberFormat="1" applyFont="1" applyFill="1" applyBorder="1" applyAlignment="1">
      <alignment vertical="center"/>
    </xf>
    <xf numFmtId="10" fontId="9" fillId="4" borderId="9" xfId="9" applyNumberFormat="1" applyFont="1" applyFill="1" applyBorder="1" applyAlignment="1">
      <alignment vertical="center"/>
    </xf>
    <xf numFmtId="0" fontId="14" fillId="0" borderId="0" xfId="11" applyFont="1" applyAlignment="1"/>
    <xf numFmtId="0" fontId="3" fillId="4" borderId="0" xfId="11" applyFont="1" applyFill="1" applyAlignment="1">
      <alignment horizontal="left" vertical="center"/>
    </xf>
    <xf numFmtId="0" fontId="17" fillId="4" borderId="0" xfId="12" applyNumberFormat="1" applyFont="1" applyFill="1" applyBorder="1" applyAlignment="1">
      <alignment vertical="center"/>
    </xf>
    <xf numFmtId="0" fontId="17" fillId="4" borderId="0" xfId="12" applyNumberFormat="1" applyFont="1" applyFill="1" applyBorder="1" applyAlignment="1">
      <alignment horizontal="center" vertical="center"/>
    </xf>
    <xf numFmtId="0" fontId="17" fillId="4" borderId="0" xfId="12" applyNumberFormat="1" applyFont="1" applyFill="1" applyBorder="1" applyAlignment="1">
      <alignment horizontal="left" vertical="center" wrapText="1"/>
    </xf>
    <xf numFmtId="0" fontId="17" fillId="0" borderId="0" xfId="12" applyNumberFormat="1" applyFont="1" applyBorder="1" applyAlignment="1">
      <alignment vertical="center"/>
    </xf>
    <xf numFmtId="165" fontId="17" fillId="4" borderId="0" xfId="13" applyFont="1" applyFill="1" applyBorder="1" applyAlignment="1">
      <alignment horizontal="center" vertical="center"/>
    </xf>
    <xf numFmtId="0" fontId="9" fillId="4" borderId="0" xfId="11" applyFont="1" applyFill="1" applyAlignment="1">
      <alignment horizontal="center" vertical="center"/>
    </xf>
    <xf numFmtId="0" fontId="14" fillId="4" borderId="0" xfId="11" applyFont="1" applyFill="1" applyBorder="1" applyAlignment="1">
      <alignment vertical="center"/>
    </xf>
    <xf numFmtId="10" fontId="14" fillId="4" borderId="0" xfId="14" applyNumberFormat="1" applyFont="1" applyFill="1" applyBorder="1" applyAlignment="1" applyProtection="1">
      <alignment horizontal="left" vertical="center"/>
      <protection locked="0"/>
    </xf>
    <xf numFmtId="165" fontId="19" fillId="4" borderId="0" xfId="13" applyFont="1" applyFill="1" applyBorder="1" applyAlignment="1">
      <alignment vertical="center" wrapText="1"/>
    </xf>
    <xf numFmtId="0" fontId="14" fillId="3" borderId="28" xfId="12" applyNumberFormat="1" applyFont="1" applyFill="1" applyBorder="1" applyAlignment="1">
      <alignment horizontal="center" vertical="center" wrapText="1"/>
    </xf>
    <xf numFmtId="165" fontId="14" fillId="3" borderId="30" xfId="13" applyFont="1" applyFill="1" applyBorder="1" applyAlignment="1">
      <alignment horizontal="center" vertical="center" wrapText="1"/>
    </xf>
    <xf numFmtId="165" fontId="14" fillId="3" borderId="28" xfId="13" applyFont="1" applyFill="1" applyBorder="1" applyAlignment="1">
      <alignment horizontal="center" vertical="center" wrapText="1"/>
    </xf>
    <xf numFmtId="165" fontId="14" fillId="3" borderId="31" xfId="13" applyFont="1" applyFill="1" applyBorder="1" applyAlignment="1">
      <alignment horizontal="center" vertical="center" wrapText="1"/>
    </xf>
    <xf numFmtId="165" fontId="14" fillId="3" borderId="32" xfId="13" applyFont="1" applyFill="1" applyBorder="1" applyAlignment="1">
      <alignment horizontal="center" vertical="center" wrapText="1"/>
    </xf>
    <xf numFmtId="165" fontId="14" fillId="3" borderId="33" xfId="13" applyFont="1" applyFill="1" applyBorder="1" applyAlignment="1">
      <alignment horizontal="center" vertical="center" wrapText="1"/>
    </xf>
    <xf numFmtId="165" fontId="19" fillId="0" borderId="0" xfId="13" applyFont="1" applyBorder="1" applyAlignment="1">
      <alignment vertical="center" wrapText="1"/>
    </xf>
    <xf numFmtId="165" fontId="19" fillId="0" borderId="34" xfId="13" applyFont="1" applyBorder="1" applyAlignment="1">
      <alignment vertical="center" wrapText="1"/>
    </xf>
    <xf numFmtId="0" fontId="9" fillId="0" borderId="0" xfId="12" applyNumberFormat="1" applyFont="1" applyFill="1" applyBorder="1" applyAlignment="1">
      <alignment vertical="center" wrapText="1"/>
    </xf>
    <xf numFmtId="0" fontId="9" fillId="0" borderId="8" xfId="13" applyNumberFormat="1" applyFont="1" applyFill="1" applyBorder="1" applyAlignment="1">
      <alignment horizontal="center" vertical="center" wrapText="1"/>
    </xf>
    <xf numFmtId="0" fontId="9" fillId="0" borderId="8" xfId="13" applyNumberFormat="1" applyFont="1" applyFill="1" applyBorder="1" applyAlignment="1">
      <alignment horizontal="left" vertical="center" wrapText="1"/>
    </xf>
    <xf numFmtId="167" fontId="9" fillId="3" borderId="12" xfId="13" applyNumberFormat="1" applyFont="1" applyFill="1" applyBorder="1" applyAlignment="1">
      <alignment horizontal="center" vertical="center" wrapText="1"/>
    </xf>
    <xf numFmtId="167" fontId="9" fillId="3" borderId="8" xfId="13" applyNumberFormat="1" applyFont="1" applyFill="1" applyBorder="1" applyAlignment="1">
      <alignment horizontal="center" vertical="center" wrapText="1"/>
    </xf>
    <xf numFmtId="167" fontId="9" fillId="3" borderId="13" xfId="13" applyNumberFormat="1" applyFont="1" applyFill="1" applyBorder="1" applyAlignment="1">
      <alignment horizontal="center" vertical="center" wrapText="1"/>
    </xf>
    <xf numFmtId="167" fontId="9" fillId="0" borderId="26" xfId="13" applyNumberFormat="1" applyFont="1" applyFill="1" applyBorder="1" applyAlignment="1">
      <alignment horizontal="center" vertical="center" wrapText="1"/>
    </xf>
    <xf numFmtId="165" fontId="9" fillId="3" borderId="12" xfId="13" applyFont="1" applyFill="1" applyBorder="1" applyAlignment="1">
      <alignment horizontal="center" vertical="center" wrapText="1"/>
    </xf>
    <xf numFmtId="165" fontId="9" fillId="3" borderId="8" xfId="13" applyFont="1" applyFill="1" applyBorder="1" applyAlignment="1">
      <alignment horizontal="center" vertical="center" wrapText="1"/>
    </xf>
    <xf numFmtId="165" fontId="9" fillId="3" borderId="13" xfId="13" applyFont="1" applyFill="1" applyBorder="1" applyAlignment="1">
      <alignment horizontal="center" vertical="center" wrapText="1"/>
    </xf>
    <xf numFmtId="165" fontId="9" fillId="0" borderId="7" xfId="13" applyNumberFormat="1" applyFont="1" applyFill="1" applyBorder="1" applyAlignment="1">
      <alignment horizontal="center" vertical="center" wrapText="1"/>
    </xf>
    <xf numFmtId="0" fontId="9" fillId="4" borderId="0" xfId="12" applyNumberFormat="1" applyFont="1" applyFill="1" applyBorder="1" applyAlignment="1">
      <alignment vertical="center" wrapText="1"/>
    </xf>
    <xf numFmtId="167" fontId="9" fillId="3" borderId="20" xfId="13" applyNumberFormat="1" applyFont="1" applyFill="1" applyBorder="1" applyAlignment="1">
      <alignment horizontal="center" vertical="center" wrapText="1"/>
    </xf>
    <xf numFmtId="167" fontId="9" fillId="3" borderId="9" xfId="13" applyNumberFormat="1" applyFont="1" applyFill="1" applyBorder="1" applyAlignment="1">
      <alignment horizontal="center" vertical="center" wrapText="1"/>
    </xf>
    <xf numFmtId="167" fontId="9" fillId="3" borderId="21" xfId="13" applyNumberFormat="1" applyFont="1" applyFill="1" applyBorder="1" applyAlignment="1">
      <alignment horizontal="center" vertical="center" wrapText="1"/>
    </xf>
    <xf numFmtId="167" fontId="9" fillId="0" borderId="3" xfId="13" applyNumberFormat="1" applyFont="1" applyFill="1" applyBorder="1" applyAlignment="1">
      <alignment horizontal="center" vertical="center" wrapText="1"/>
    </xf>
    <xf numFmtId="165" fontId="9" fillId="3" borderId="20" xfId="13" applyFont="1" applyFill="1" applyBorder="1" applyAlignment="1">
      <alignment horizontal="center" vertical="center" wrapText="1"/>
    </xf>
    <xf numFmtId="165" fontId="9" fillId="3" borderId="9" xfId="13" applyFont="1" applyFill="1" applyBorder="1" applyAlignment="1">
      <alignment horizontal="center" vertical="center" wrapText="1"/>
    </xf>
    <xf numFmtId="165" fontId="9" fillId="3" borderId="21" xfId="13" applyFont="1" applyFill="1" applyBorder="1" applyAlignment="1">
      <alignment horizontal="center" vertical="center" wrapText="1"/>
    </xf>
    <xf numFmtId="165" fontId="9" fillId="4" borderId="4" xfId="13" applyNumberFormat="1" applyFont="1" applyFill="1" applyBorder="1" applyAlignment="1">
      <alignment horizontal="center" vertical="center" wrapText="1"/>
    </xf>
    <xf numFmtId="0" fontId="17" fillId="4" borderId="0" xfId="12" applyNumberFormat="1" applyFont="1" applyFill="1" applyBorder="1" applyAlignment="1">
      <alignment vertical="center" wrapText="1"/>
    </xf>
    <xf numFmtId="0" fontId="17" fillId="4" borderId="0" xfId="12" applyNumberFormat="1" applyFont="1" applyFill="1" applyBorder="1" applyAlignment="1">
      <alignment horizontal="center" vertical="center" wrapText="1"/>
    </xf>
    <xf numFmtId="165" fontId="20" fillId="4" borderId="0" xfId="13" applyFont="1" applyFill="1" applyBorder="1" applyAlignment="1">
      <alignment vertical="center" wrapText="1"/>
    </xf>
    <xf numFmtId="165" fontId="17" fillId="4" borderId="0" xfId="13" applyFont="1" applyFill="1" applyBorder="1" applyAlignment="1">
      <alignment horizontal="center" vertical="center" wrapText="1"/>
    </xf>
    <xf numFmtId="165" fontId="21" fillId="4" borderId="0" xfId="13" applyFont="1" applyFill="1" applyBorder="1" applyAlignment="1">
      <alignment vertical="center" wrapText="1"/>
    </xf>
    <xf numFmtId="170" fontId="9" fillId="4" borderId="0" xfId="15" applyFont="1" applyFill="1" applyBorder="1" applyAlignment="1">
      <alignment vertical="center" wrapText="1"/>
    </xf>
    <xf numFmtId="165" fontId="9" fillId="4" borderId="0" xfId="13" applyFont="1" applyFill="1" applyBorder="1" applyAlignment="1">
      <alignment vertical="center" wrapText="1"/>
    </xf>
    <xf numFmtId="0" fontId="17" fillId="0" borderId="0" xfId="12" applyNumberFormat="1" applyFont="1" applyBorder="1" applyAlignment="1">
      <alignment vertical="center" wrapText="1"/>
    </xf>
    <xf numFmtId="0" fontId="17" fillId="0" borderId="0" xfId="12" applyNumberFormat="1" applyFont="1" applyBorder="1" applyAlignment="1">
      <alignment horizontal="center" vertical="center" wrapText="1"/>
    </xf>
    <xf numFmtId="0" fontId="17" fillId="0" borderId="0" xfId="12" applyNumberFormat="1" applyFont="1" applyBorder="1" applyAlignment="1">
      <alignment horizontal="left" vertical="center" wrapText="1"/>
    </xf>
    <xf numFmtId="0" fontId="17" fillId="0" borderId="0" xfId="12" applyNumberFormat="1" applyFont="1" applyFill="1" applyBorder="1" applyAlignment="1">
      <alignment horizontal="center" vertical="center" wrapText="1"/>
    </xf>
    <xf numFmtId="165" fontId="20" fillId="0" borderId="0" xfId="13" applyFont="1" applyFill="1" applyBorder="1" applyAlignment="1">
      <alignment vertical="center" wrapText="1"/>
    </xf>
    <xf numFmtId="165" fontId="17" fillId="0" borderId="0" xfId="13" applyFont="1" applyFill="1" applyBorder="1" applyAlignment="1">
      <alignment horizontal="center" vertical="center" wrapText="1"/>
    </xf>
    <xf numFmtId="165" fontId="20" fillId="4" borderId="0" xfId="13" applyFont="1" applyFill="1" applyBorder="1" applyAlignment="1">
      <alignment vertical="center"/>
    </xf>
    <xf numFmtId="165" fontId="22" fillId="4" borderId="0" xfId="13" applyFont="1" applyFill="1" applyBorder="1" applyAlignment="1">
      <alignment vertical="center" wrapText="1"/>
    </xf>
    <xf numFmtId="165" fontId="14" fillId="3" borderId="16" xfId="13" applyFont="1" applyFill="1" applyBorder="1" applyAlignment="1">
      <alignment horizontal="center" vertical="center" wrapText="1"/>
    </xf>
    <xf numFmtId="0" fontId="14" fillId="3" borderId="14" xfId="12" applyNumberFormat="1" applyFont="1" applyFill="1" applyBorder="1" applyAlignment="1">
      <alignment horizontal="center" vertical="center" wrapText="1"/>
    </xf>
    <xf numFmtId="0" fontId="14" fillId="3" borderId="14" xfId="12" applyNumberFormat="1" applyFont="1" applyFill="1" applyBorder="1" applyAlignment="1">
      <alignment horizontal="center" vertical="center"/>
    </xf>
    <xf numFmtId="165" fontId="14" fillId="3" borderId="14" xfId="13" applyFont="1" applyFill="1" applyBorder="1" applyAlignment="1">
      <alignment horizontal="center" vertical="center" wrapText="1"/>
    </xf>
    <xf numFmtId="165" fontId="14" fillId="3" borderId="17" xfId="13" applyFont="1" applyFill="1" applyBorder="1" applyAlignment="1">
      <alignment horizontal="center" vertical="center" wrapText="1"/>
    </xf>
    <xf numFmtId="165" fontId="22" fillId="4" borderId="0" xfId="13" applyFont="1" applyFill="1" applyBorder="1" applyAlignment="1">
      <alignment vertical="center"/>
    </xf>
    <xf numFmtId="165" fontId="22" fillId="0" borderId="0" xfId="13" applyFont="1" applyBorder="1" applyAlignment="1">
      <alignment vertical="center"/>
    </xf>
    <xf numFmtId="165" fontId="22" fillId="0" borderId="34" xfId="13" applyFont="1" applyBorder="1" applyAlignment="1">
      <alignment vertical="center"/>
    </xf>
    <xf numFmtId="0" fontId="9" fillId="4" borderId="0" xfId="12" applyNumberFormat="1" applyFont="1" applyFill="1" applyBorder="1" applyAlignment="1">
      <alignment vertical="center"/>
    </xf>
    <xf numFmtId="0" fontId="9" fillId="0" borderId="19" xfId="13" applyNumberFormat="1" applyFont="1" applyFill="1" applyBorder="1" applyAlignment="1">
      <alignment horizontal="center" vertical="center" wrapText="1"/>
    </xf>
    <xf numFmtId="167" fontId="9" fillId="0" borderId="12" xfId="13" applyNumberFormat="1" applyFont="1" applyFill="1" applyBorder="1" applyAlignment="1">
      <alignment horizontal="center" vertical="center" wrapText="1"/>
    </xf>
    <xf numFmtId="171" fontId="9" fillId="0" borderId="8" xfId="13" applyNumberFormat="1" applyFont="1" applyFill="1" applyBorder="1" applyAlignment="1">
      <alignment horizontal="center" vertical="center" wrapText="1"/>
    </xf>
    <xf numFmtId="172" fontId="9" fillId="0" borderId="8" xfId="13" applyNumberFormat="1" applyFont="1" applyFill="1" applyBorder="1" applyAlignment="1">
      <alignment horizontal="center" vertical="center"/>
    </xf>
    <xf numFmtId="165" fontId="9" fillId="0" borderId="8" xfId="13" applyFont="1" applyFill="1" applyBorder="1" applyAlignment="1">
      <alignment horizontal="center" vertical="center"/>
    </xf>
    <xf numFmtId="14" fontId="9" fillId="0" borderId="13" xfId="13" applyNumberFormat="1" applyFont="1" applyFill="1" applyBorder="1" applyAlignment="1">
      <alignment horizontal="center" vertical="center"/>
    </xf>
    <xf numFmtId="167" fontId="9" fillId="0" borderId="7" xfId="13" applyNumberFormat="1" applyFont="1" applyFill="1" applyBorder="1" applyAlignment="1">
      <alignment horizontal="center" vertical="center" wrapText="1"/>
    </xf>
    <xf numFmtId="14" fontId="9" fillId="0" borderId="8" xfId="13" applyNumberFormat="1" applyFont="1" applyFill="1" applyBorder="1" applyAlignment="1">
      <alignment horizontal="center" vertical="center"/>
    </xf>
    <xf numFmtId="0" fontId="9" fillId="0" borderId="0" xfId="12" applyNumberFormat="1" applyFont="1" applyFill="1" applyBorder="1" applyAlignment="1">
      <alignment vertical="center"/>
    </xf>
    <xf numFmtId="165" fontId="9" fillId="0" borderId="9" xfId="13" applyFont="1" applyFill="1" applyBorder="1" applyAlignment="1">
      <alignment horizontal="center" vertical="center"/>
    </xf>
    <xf numFmtId="165" fontId="9" fillId="0" borderId="9" xfId="13" applyFont="1" applyFill="1" applyBorder="1" applyAlignment="1">
      <alignment horizontal="center" vertical="center" wrapText="1"/>
    </xf>
    <xf numFmtId="165" fontId="20" fillId="0" borderId="0" xfId="13" applyFont="1" applyFill="1" applyBorder="1" applyAlignment="1">
      <alignment vertical="center"/>
    </xf>
    <xf numFmtId="0" fontId="17" fillId="0" borderId="0" xfId="12" applyNumberFormat="1" applyFont="1" applyBorder="1" applyAlignment="1">
      <alignment horizontal="center" vertical="center"/>
    </xf>
    <xf numFmtId="0" fontId="17" fillId="0" borderId="0" xfId="12" applyNumberFormat="1" applyFont="1" applyFill="1" applyBorder="1" applyAlignment="1">
      <alignment horizontal="center" vertical="center"/>
    </xf>
    <xf numFmtId="165" fontId="17" fillId="0" borderId="0" xfId="13" applyFont="1" applyFill="1" applyBorder="1" applyAlignment="1">
      <alignment horizontal="center" vertical="center"/>
    </xf>
    <xf numFmtId="0" fontId="18" fillId="0" borderId="0" xfId="16" applyFont="1" applyAlignment="1">
      <alignment horizontal="center" vertical="center"/>
    </xf>
    <xf numFmtId="0" fontId="18" fillId="0" borderId="0" xfId="16" applyFont="1"/>
    <xf numFmtId="0" fontId="1" fillId="0" borderId="0" xfId="16"/>
    <xf numFmtId="0" fontId="1" fillId="0" borderId="0" xfId="16" applyFill="1" applyAlignment="1">
      <alignment horizontal="center" vertical="center"/>
    </xf>
    <xf numFmtId="0" fontId="15" fillId="4" borderId="0" xfId="16" applyFont="1" applyFill="1" applyBorder="1" applyAlignment="1">
      <alignment vertical="center"/>
    </xf>
    <xf numFmtId="0" fontId="1" fillId="0" borderId="0" xfId="16" applyFill="1" applyAlignment="1">
      <alignment horizontal="left"/>
    </xf>
    <xf numFmtId="0" fontId="24" fillId="3" borderId="14" xfId="16" applyFont="1" applyFill="1" applyBorder="1" applyAlignment="1">
      <alignment horizontal="center" vertical="center"/>
    </xf>
    <xf numFmtId="0" fontId="24" fillId="3" borderId="15" xfId="16" applyFont="1" applyFill="1" applyBorder="1" applyAlignment="1">
      <alignment horizontal="center" vertical="center"/>
    </xf>
    <xf numFmtId="0" fontId="24" fillId="3" borderId="16" xfId="16" applyFont="1" applyFill="1" applyBorder="1" applyAlignment="1">
      <alignment horizontal="center" vertical="center" wrapText="1"/>
    </xf>
    <xf numFmtId="0" fontId="24" fillId="3" borderId="14" xfId="16" applyFont="1" applyFill="1" applyBorder="1" applyAlignment="1">
      <alignment horizontal="center" vertical="center" wrapText="1"/>
    </xf>
    <xf numFmtId="0" fontId="1" fillId="0" borderId="0" xfId="16" applyFont="1"/>
    <xf numFmtId="173" fontId="24" fillId="0" borderId="8" xfId="16" applyNumberFormat="1" applyFont="1" applyBorder="1" applyAlignment="1">
      <alignment horizontal="center" vertical="center"/>
    </xf>
    <xf numFmtId="0" fontId="18" fillId="0" borderId="8" xfId="16" applyFont="1" applyBorder="1" applyAlignment="1">
      <alignment horizontal="center" vertical="center"/>
    </xf>
    <xf numFmtId="0" fontId="18" fillId="0" borderId="19" xfId="16" applyFont="1" applyBorder="1" applyAlignment="1">
      <alignment horizontal="center" vertical="center"/>
    </xf>
    <xf numFmtId="167" fontId="18" fillId="0" borderId="12" xfId="16" applyNumberFormat="1" applyFont="1" applyBorder="1" applyAlignment="1">
      <alignment horizontal="center" vertical="center"/>
    </xf>
    <xf numFmtId="167" fontId="18" fillId="0" borderId="8" xfId="16" applyNumberFormat="1" applyFont="1" applyBorder="1" applyAlignment="1">
      <alignment horizontal="center" vertical="center"/>
    </xf>
    <xf numFmtId="167" fontId="18" fillId="0" borderId="8" xfId="16" applyNumberFormat="1" applyFont="1" applyFill="1" applyBorder="1" applyAlignment="1">
      <alignment horizontal="center" vertical="center"/>
    </xf>
    <xf numFmtId="0" fontId="25" fillId="0" borderId="0" xfId="16" applyFont="1"/>
    <xf numFmtId="0" fontId="26" fillId="0" borderId="0" xfId="16" applyFont="1"/>
    <xf numFmtId="173" fontId="24" fillId="0" borderId="9" xfId="16" applyNumberFormat="1" applyFont="1" applyBorder="1" applyAlignment="1">
      <alignment horizontal="center" vertical="center"/>
    </xf>
    <xf numFmtId="0" fontId="18" fillId="0" borderId="9" xfId="16" applyFont="1" applyBorder="1" applyAlignment="1">
      <alignment horizontal="center" vertical="center"/>
    </xf>
    <xf numFmtId="0" fontId="18" fillId="0" borderId="2" xfId="16" applyFont="1" applyBorder="1" applyAlignment="1">
      <alignment horizontal="center" vertical="center"/>
    </xf>
    <xf numFmtId="167" fontId="18" fillId="0" borderId="20" xfId="16" applyNumberFormat="1" applyFont="1" applyBorder="1" applyAlignment="1">
      <alignment horizontal="center" vertical="center"/>
    </xf>
    <xf numFmtId="167" fontId="18" fillId="0" borderId="9" xfId="16" applyNumberFormat="1" applyFont="1" applyBorder="1" applyAlignment="1">
      <alignment horizontal="center" vertical="center"/>
    </xf>
    <xf numFmtId="167" fontId="18" fillId="0" borderId="9" xfId="16" applyNumberFormat="1" applyFont="1" applyFill="1" applyBorder="1" applyAlignment="1">
      <alignment horizontal="center" vertical="center"/>
    </xf>
    <xf numFmtId="167" fontId="24" fillId="0" borderId="20" xfId="16" applyNumberFormat="1" applyFont="1" applyBorder="1" applyAlignment="1">
      <alignment horizontal="center" vertical="center"/>
    </xf>
    <xf numFmtId="167" fontId="24" fillId="0" borderId="9" xfId="16" applyNumberFormat="1" applyFont="1" applyBorder="1" applyAlignment="1">
      <alignment horizontal="center" vertical="center"/>
    </xf>
    <xf numFmtId="167" fontId="24" fillId="0" borderId="9" xfId="16" applyNumberFormat="1" applyFont="1" applyFill="1" applyBorder="1" applyAlignment="1">
      <alignment horizontal="center" vertical="center"/>
    </xf>
    <xf numFmtId="0" fontId="27" fillId="0" borderId="0" xfId="16" applyFont="1"/>
    <xf numFmtId="0" fontId="28" fillId="0" borderId="0" xfId="16" applyFont="1"/>
    <xf numFmtId="0" fontId="3" fillId="4" borderId="0" xfId="16" applyFont="1" applyFill="1" applyBorder="1" applyAlignment="1">
      <alignment wrapText="1"/>
    </xf>
    <xf numFmtId="0" fontId="29" fillId="0" borderId="0" xfId="16" applyFont="1" applyAlignment="1">
      <alignment horizontal="left" vertical="center"/>
    </xf>
    <xf numFmtId="0" fontId="18" fillId="0" borderId="0" xfId="16" applyFont="1" applyAlignment="1">
      <alignment horizontal="left" vertical="center"/>
    </xf>
    <xf numFmtId="49" fontId="27" fillId="0" borderId="0" xfId="16" applyNumberFormat="1" applyFont="1" applyAlignment="1">
      <alignment horizontal="left" vertical="center"/>
    </xf>
    <xf numFmtId="49" fontId="30" fillId="0" borderId="0" xfId="16" applyNumberFormat="1" applyFont="1" applyAlignment="1">
      <alignment horizontal="left" vertical="center"/>
    </xf>
    <xf numFmtId="49" fontId="31" fillId="0" borderId="0" xfId="16" applyNumberFormat="1" applyFont="1" applyAlignment="1">
      <alignment horizontal="center" vertical="center"/>
    </xf>
    <xf numFmtId="0" fontId="18" fillId="0" borderId="8" xfId="16" applyFont="1" applyBorder="1" applyAlignment="1">
      <alignment horizontal="left" vertical="center"/>
    </xf>
    <xf numFmtId="0" fontId="18" fillId="0" borderId="9" xfId="16" applyFont="1" applyBorder="1" applyAlignment="1">
      <alignment horizontal="left" vertical="center"/>
    </xf>
    <xf numFmtId="49" fontId="27" fillId="0" borderId="0" xfId="16" applyNumberFormat="1" applyFont="1" applyBorder="1" applyAlignment="1">
      <alignment horizontal="left" vertical="center"/>
    </xf>
    <xf numFmtId="0" fontId="18" fillId="0" borderId="0" xfId="16" applyFont="1" applyBorder="1"/>
    <xf numFmtId="0" fontId="32" fillId="0" borderId="0" xfId="16" applyFont="1" applyAlignment="1">
      <alignment horizontal="left" vertical="center"/>
    </xf>
    <xf numFmtId="0" fontId="14" fillId="4" borderId="0" xfId="11" applyFont="1" applyFill="1" applyBorder="1" applyAlignment="1">
      <alignment horizontal="left" vertical="center"/>
    </xf>
    <xf numFmtId="0" fontId="14" fillId="4" borderId="26" xfId="11" applyFont="1" applyFill="1" applyBorder="1" applyAlignment="1">
      <alignment horizontal="left" vertical="center"/>
    </xf>
    <xf numFmtId="0" fontId="14" fillId="4" borderId="6" xfId="11" applyFont="1" applyFill="1" applyBorder="1" applyAlignment="1">
      <alignment horizontal="left" vertical="center"/>
    </xf>
    <xf numFmtId="0" fontId="14" fillId="4" borderId="24" xfId="11" applyFont="1" applyFill="1" applyBorder="1" applyAlignment="1">
      <alignment horizontal="left" vertical="center"/>
    </xf>
    <xf numFmtId="0" fontId="14" fillId="4" borderId="24" xfId="11" applyFont="1" applyFill="1" applyBorder="1" applyAlignment="1" applyProtection="1">
      <alignment horizontal="left" vertical="center"/>
      <protection locked="0"/>
    </xf>
    <xf numFmtId="0" fontId="14" fillId="4" borderId="0" xfId="11" applyFont="1" applyFill="1" applyBorder="1" applyAlignment="1" applyProtection="1">
      <alignment horizontal="left" vertical="center"/>
      <protection locked="0"/>
    </xf>
    <xf numFmtId="0" fontId="0" fillId="0" borderId="0" xfId="0" applyAlignment="1">
      <alignment horizontal="left" vertical="top" wrapText="1"/>
    </xf>
    <xf numFmtId="0" fontId="0" fillId="0" borderId="0" xfId="0" applyAlignment="1">
      <alignment horizontal="left" vertical="top" wrapText="1"/>
    </xf>
    <xf numFmtId="0" fontId="9" fillId="0" borderId="35" xfId="8" applyFont="1" applyFill="1" applyBorder="1" applyAlignment="1">
      <alignment horizontal="center" vertical="center" wrapText="1"/>
    </xf>
    <xf numFmtId="167" fontId="9" fillId="5" borderId="36" xfId="8" applyNumberFormat="1" applyFont="1" applyFill="1" applyBorder="1" applyAlignment="1">
      <alignment horizontal="left" vertical="center" wrapText="1"/>
    </xf>
    <xf numFmtId="167" fontId="9" fillId="4" borderId="36" xfId="8" applyNumberFormat="1" applyFont="1" applyFill="1" applyBorder="1" applyAlignment="1">
      <alignment horizontal="center" vertical="center" wrapText="1"/>
    </xf>
    <xf numFmtId="167" fontId="9" fillId="3" borderId="36" xfId="8" applyNumberFormat="1" applyFont="1" applyFill="1" applyBorder="1" applyAlignment="1">
      <alignment horizontal="center" vertical="center" wrapText="1"/>
    </xf>
    <xf numFmtId="0" fontId="9" fillId="0" borderId="2" xfId="8" applyFont="1" applyFill="1" applyBorder="1" applyAlignment="1">
      <alignment horizontal="center" vertical="center" wrapText="1"/>
    </xf>
    <xf numFmtId="167" fontId="9" fillId="0" borderId="3" xfId="8" applyNumberFormat="1" applyFont="1" applyFill="1" applyBorder="1" applyAlignment="1">
      <alignment horizontal="left" vertical="center" wrapText="1"/>
    </xf>
    <xf numFmtId="167" fontId="9" fillId="4" borderId="3" xfId="8" applyNumberFormat="1" applyFont="1" applyFill="1" applyBorder="1" applyAlignment="1">
      <alignment horizontal="center" vertical="center" wrapText="1"/>
    </xf>
    <xf numFmtId="167" fontId="9" fillId="3" borderId="3" xfId="10" applyNumberFormat="1" applyFont="1" applyFill="1" applyBorder="1" applyAlignment="1">
      <alignment horizontal="center" vertical="center" wrapText="1"/>
    </xf>
    <xf numFmtId="0" fontId="9" fillId="4" borderId="2" xfId="8" applyFont="1" applyFill="1" applyBorder="1" applyAlignment="1">
      <alignment horizontal="center" vertical="center" wrapText="1"/>
    </xf>
    <xf numFmtId="167" fontId="9" fillId="4" borderId="3" xfId="8" applyNumberFormat="1" applyFont="1" applyFill="1" applyBorder="1" applyAlignment="1">
      <alignment horizontal="left" vertical="center" wrapText="1"/>
    </xf>
    <xf numFmtId="167" fontId="9" fillId="4" borderId="37" xfId="8" applyNumberFormat="1" applyFont="1" applyFill="1" applyBorder="1" applyAlignment="1">
      <alignment horizontal="center" vertical="center" wrapText="1"/>
    </xf>
    <xf numFmtId="167" fontId="9" fillId="3" borderId="39" xfId="8" applyNumberFormat="1" applyFont="1" applyFill="1" applyBorder="1" applyAlignment="1">
      <alignment horizontal="center" vertical="center" wrapText="1"/>
    </xf>
    <xf numFmtId="167" fontId="9" fillId="3" borderId="40" xfId="8" applyNumberFormat="1" applyFont="1" applyFill="1" applyBorder="1" applyAlignment="1">
      <alignment horizontal="center" vertical="center" wrapText="1"/>
    </xf>
    <xf numFmtId="167" fontId="9" fillId="4" borderId="22" xfId="8" applyNumberFormat="1" applyFont="1" applyFill="1" applyBorder="1" applyAlignment="1">
      <alignment horizontal="center" vertical="center" wrapText="1"/>
    </xf>
    <xf numFmtId="167" fontId="9" fillId="4" borderId="39" xfId="8" applyNumberFormat="1" applyFont="1" applyFill="1" applyBorder="1" applyAlignment="1">
      <alignment horizontal="center" vertical="center" wrapText="1"/>
    </xf>
    <xf numFmtId="167" fontId="9" fillId="4" borderId="20" xfId="8" applyNumberFormat="1" applyFont="1" applyFill="1" applyBorder="1" applyAlignment="1">
      <alignment horizontal="center" vertical="center" wrapText="1"/>
    </xf>
    <xf numFmtId="167" fontId="9" fillId="4" borderId="40" xfId="8" applyNumberFormat="1" applyFont="1" applyFill="1" applyBorder="1" applyAlignment="1">
      <alignment horizontal="center" vertical="center" wrapText="1"/>
    </xf>
    <xf numFmtId="0" fontId="9" fillId="4" borderId="1" xfId="8" applyFont="1" applyFill="1" applyBorder="1" applyAlignment="1">
      <alignment horizontal="center" vertical="center"/>
    </xf>
    <xf numFmtId="0" fontId="9" fillId="4" borderId="1" xfId="8" applyFont="1" applyFill="1" applyBorder="1" applyAlignment="1">
      <alignment horizontal="center" vertical="center" wrapText="1"/>
    </xf>
    <xf numFmtId="167" fontId="9" fillId="4" borderId="1" xfId="8" applyNumberFormat="1" applyFont="1" applyFill="1" applyBorder="1" applyAlignment="1">
      <alignment horizontal="left" vertical="center" wrapText="1"/>
    </xf>
    <xf numFmtId="167" fontId="9" fillId="4" borderId="1" xfId="8" applyNumberFormat="1" applyFont="1" applyFill="1" applyBorder="1" applyAlignment="1">
      <alignment horizontal="center" vertical="center" wrapText="1"/>
    </xf>
    <xf numFmtId="167" fontId="9" fillId="3" borderId="23" xfId="10" applyNumberFormat="1" applyFont="1" applyFill="1" applyBorder="1" applyAlignment="1">
      <alignment horizontal="center" vertical="center" wrapText="1"/>
    </xf>
    <xf numFmtId="167" fontId="9" fillId="3" borderId="10" xfId="8" applyNumberFormat="1" applyFont="1" applyFill="1" applyBorder="1" applyAlignment="1">
      <alignment horizontal="center" vertical="center" wrapText="1"/>
    </xf>
    <xf numFmtId="167" fontId="9" fillId="4" borderId="11" xfId="8" applyNumberFormat="1" applyFont="1" applyFill="1" applyBorder="1" applyAlignment="1">
      <alignment horizontal="center" vertical="center" wrapText="1"/>
    </xf>
    <xf numFmtId="167" fontId="9" fillId="4" borderId="10" xfId="8" applyNumberFormat="1" applyFont="1" applyFill="1" applyBorder="1" applyAlignment="1">
      <alignment horizontal="center" vertical="center" wrapText="1"/>
    </xf>
    <xf numFmtId="0" fontId="14" fillId="4" borderId="23" xfId="11" applyFont="1" applyFill="1" applyBorder="1" applyAlignment="1">
      <alignment vertical="center"/>
    </xf>
    <xf numFmtId="0" fontId="14" fillId="4" borderId="5" xfId="11" applyFont="1" applyFill="1" applyBorder="1" applyAlignment="1">
      <alignment vertical="center"/>
    </xf>
    <xf numFmtId="0" fontId="14" fillId="4" borderId="6" xfId="11" applyFont="1" applyFill="1" applyBorder="1" applyAlignment="1">
      <alignment vertical="center"/>
    </xf>
    <xf numFmtId="0" fontId="14" fillId="4" borderId="19" xfId="11" applyFont="1" applyFill="1" applyBorder="1" applyAlignment="1">
      <alignment vertical="center"/>
    </xf>
    <xf numFmtId="17" fontId="3" fillId="0" borderId="1" xfId="8" applyNumberFormat="1" applyBorder="1" applyAlignment="1">
      <alignment horizontal="center" vertical="center"/>
    </xf>
    <xf numFmtId="0" fontId="9" fillId="4" borderId="0" xfId="11" applyFont="1" applyFill="1" applyAlignment="1">
      <alignment horizontal="left" vertical="center"/>
    </xf>
    <xf numFmtId="0" fontId="9" fillId="4" borderId="0" xfId="11" applyFont="1" applyFill="1" applyBorder="1" applyAlignment="1">
      <alignment horizontal="left" vertical="center"/>
    </xf>
    <xf numFmtId="0" fontId="14" fillId="4" borderId="0" xfId="11" applyFont="1" applyFill="1" applyBorder="1" applyAlignment="1" applyProtection="1">
      <alignment horizontal="left" vertical="center" wrapText="1"/>
      <protection locked="0"/>
    </xf>
    <xf numFmtId="0" fontId="9" fillId="4" borderId="6" xfId="11" applyFont="1" applyFill="1" applyBorder="1" applyAlignment="1">
      <alignment horizontal="left" vertical="center"/>
    </xf>
    <xf numFmtId="10" fontId="14" fillId="4" borderId="0" xfId="14" applyNumberFormat="1" applyFont="1" applyFill="1" applyBorder="1" applyAlignment="1" applyProtection="1">
      <alignment horizontal="left" vertical="center" wrapText="1"/>
      <protection locked="0"/>
    </xf>
    <xf numFmtId="0" fontId="18" fillId="4" borderId="0" xfId="11" applyFont="1" applyFill="1" applyBorder="1" applyAlignment="1" applyProtection="1">
      <alignment horizontal="left" vertical="center" wrapText="1"/>
      <protection locked="0"/>
    </xf>
    <xf numFmtId="0" fontId="14" fillId="3" borderId="29" xfId="12" applyNumberFormat="1" applyFont="1" applyFill="1" applyBorder="1" applyAlignment="1">
      <alignment horizontal="center" vertical="center" wrapText="1"/>
    </xf>
    <xf numFmtId="165" fontId="14" fillId="3" borderId="43" xfId="13" applyFont="1" applyFill="1" applyBorder="1" applyAlignment="1">
      <alignment horizontal="center" vertical="center" wrapText="1"/>
    </xf>
    <xf numFmtId="167" fontId="14" fillId="0" borderId="44" xfId="13" applyNumberFormat="1" applyFont="1" applyFill="1" applyBorder="1" applyAlignment="1">
      <alignment horizontal="center" vertical="center" wrapText="1"/>
    </xf>
    <xf numFmtId="167" fontId="14" fillId="4" borderId="38" xfId="13" applyNumberFormat="1" applyFont="1" applyFill="1" applyBorder="1" applyAlignment="1">
      <alignment horizontal="center" vertical="center" wrapText="1"/>
    </xf>
    <xf numFmtId="0" fontId="9" fillId="4" borderId="24" xfId="11" applyFont="1" applyFill="1" applyBorder="1" applyAlignment="1">
      <alignment horizontal="left" vertical="center"/>
    </xf>
    <xf numFmtId="0" fontId="9" fillId="4" borderId="25" xfId="11" applyFont="1" applyFill="1" applyBorder="1" applyAlignment="1">
      <alignment horizontal="left" vertical="center"/>
    </xf>
    <xf numFmtId="0" fontId="9" fillId="0" borderId="0" xfId="11" applyFont="1" applyFill="1" applyBorder="1" applyAlignment="1">
      <alignment horizontal="center" vertical="center"/>
    </xf>
    <xf numFmtId="0" fontId="0" fillId="0" borderId="45" xfId="0" applyBorder="1" applyProtection="1"/>
    <xf numFmtId="0" fontId="0" fillId="0" borderId="46" xfId="0" applyBorder="1" applyProtection="1"/>
    <xf numFmtId="0" fontId="0" fillId="0" borderId="47" xfId="0" applyBorder="1" applyProtection="1"/>
    <xf numFmtId="0" fontId="0" fillId="0" borderId="48" xfId="0" applyBorder="1" applyProtection="1"/>
    <xf numFmtId="0" fontId="0" fillId="0" borderId="49" xfId="0" applyBorder="1" applyProtection="1"/>
    <xf numFmtId="0" fontId="6" fillId="0" borderId="48" xfId="0" applyFont="1" applyBorder="1" applyProtection="1"/>
    <xf numFmtId="0" fontId="6" fillId="0" borderId="49" xfId="0" applyFont="1" applyBorder="1" applyProtection="1"/>
    <xf numFmtId="0" fontId="6" fillId="0" borderId="50" xfId="0" applyFont="1" applyBorder="1" applyProtection="1"/>
    <xf numFmtId="0" fontId="6" fillId="0" borderId="51" xfId="0" applyFont="1" applyBorder="1" applyProtection="1"/>
    <xf numFmtId="0" fontId="6" fillId="0" borderId="52" xfId="0" applyFont="1" applyBorder="1" applyProtection="1"/>
    <xf numFmtId="0" fontId="9" fillId="4" borderId="54" xfId="0" applyFont="1" applyFill="1" applyBorder="1" applyAlignment="1">
      <alignment horizontal="left" vertical="center" wrapText="1"/>
    </xf>
    <xf numFmtId="0" fontId="9" fillId="0" borderId="53" xfId="0" applyFont="1" applyFill="1" applyBorder="1"/>
    <xf numFmtId="2" fontId="3" fillId="0" borderId="27" xfId="0" applyNumberFormat="1" applyFont="1" applyFill="1" applyBorder="1" applyAlignment="1">
      <alignment horizontal="center"/>
    </xf>
    <xf numFmtId="2" fontId="9" fillId="0" borderId="53" xfId="0" applyNumberFormat="1" applyFont="1" applyFill="1" applyBorder="1" applyAlignment="1">
      <alignment wrapText="1"/>
    </xf>
    <xf numFmtId="2" fontId="9" fillId="0" borderId="53" xfId="0" applyNumberFormat="1" applyFont="1" applyFill="1" applyBorder="1"/>
    <xf numFmtId="1" fontId="3" fillId="0" borderId="27" xfId="0" applyNumberFormat="1" applyFont="1" applyFill="1" applyBorder="1" applyAlignment="1">
      <alignment horizontal="center"/>
    </xf>
    <xf numFmtId="2" fontId="9" fillId="0" borderId="55" xfId="0" applyNumberFormat="1" applyFont="1" applyFill="1" applyBorder="1" applyAlignment="1" applyProtection="1">
      <alignment horizontal="right"/>
      <protection locked="0"/>
    </xf>
    <xf numFmtId="4" fontId="9" fillId="0" borderId="55" xfId="0" applyNumberFormat="1" applyFont="1" applyFill="1" applyBorder="1" applyAlignment="1" applyProtection="1">
      <alignment horizontal="right"/>
      <protection locked="0"/>
    </xf>
    <xf numFmtId="0" fontId="18" fillId="0" borderId="27" xfId="0" applyFont="1" applyFill="1" applyBorder="1" applyAlignment="1">
      <alignment horizontal="center"/>
    </xf>
    <xf numFmtId="4" fontId="9" fillId="0" borderId="55" xfId="18" applyNumberFormat="1" applyFont="1" applyFill="1" applyBorder="1" applyAlignment="1">
      <alignment horizontal="right"/>
    </xf>
    <xf numFmtId="4" fontId="9" fillId="0" borderId="55" xfId="17" applyNumberFormat="1" applyFont="1" applyFill="1" applyBorder="1" applyAlignment="1">
      <alignment horizontal="right"/>
    </xf>
    <xf numFmtId="0" fontId="9" fillId="0" borderId="53" xfId="0" applyFont="1" applyFill="1" applyBorder="1" applyAlignment="1">
      <alignment horizontal="left" wrapText="1"/>
    </xf>
    <xf numFmtId="0" fontId="9" fillId="0" borderId="53" xfId="0" applyFont="1" applyFill="1" applyBorder="1" applyAlignment="1">
      <alignment wrapText="1"/>
    </xf>
    <xf numFmtId="0" fontId="3" fillId="0" borderId="9" xfId="8" applyFont="1" applyFill="1" applyBorder="1" applyAlignment="1">
      <alignment horizontal="center" vertical="center" wrapText="1"/>
    </xf>
    <xf numFmtId="0" fontId="3" fillId="0" borderId="2" xfId="8" applyFont="1" applyFill="1" applyBorder="1" applyAlignment="1">
      <alignment horizontal="center" vertical="center" wrapText="1"/>
    </xf>
    <xf numFmtId="0" fontId="3" fillId="4" borderId="2" xfId="8" applyFont="1" applyFill="1" applyBorder="1" applyAlignment="1">
      <alignment horizontal="center" vertical="center" wrapText="1"/>
    </xf>
    <xf numFmtId="0" fontId="3" fillId="0" borderId="27" xfId="0" applyFont="1" applyFill="1" applyBorder="1" applyAlignment="1">
      <alignment horizontal="center"/>
    </xf>
    <xf numFmtId="2" fontId="9" fillId="0" borderId="55" xfId="0" applyNumberFormat="1" applyFont="1" applyFill="1" applyBorder="1" applyAlignment="1" applyProtection="1">
      <protection locked="0"/>
    </xf>
    <xf numFmtId="4" fontId="9" fillId="0" borderId="55" xfId="0" applyNumberFormat="1" applyFont="1" applyFill="1" applyBorder="1" applyAlignment="1">
      <alignment horizontal="right"/>
    </xf>
    <xf numFmtId="4" fontId="9" fillId="0" borderId="55" xfId="18" applyNumberFormat="1" applyFont="1" applyFill="1" applyBorder="1" applyAlignment="1"/>
    <xf numFmtId="0" fontId="9" fillId="0" borderId="27" xfId="0" applyFont="1" applyFill="1" applyBorder="1" applyAlignment="1">
      <alignment horizontal="center"/>
    </xf>
    <xf numFmtId="0" fontId="9" fillId="8" borderId="2" xfId="8" applyFont="1" applyFill="1" applyBorder="1" applyAlignment="1">
      <alignment horizontal="center" vertical="center" wrapText="1"/>
    </xf>
    <xf numFmtId="167" fontId="9" fillId="8" borderId="3" xfId="8" applyNumberFormat="1" applyFont="1" applyFill="1" applyBorder="1" applyAlignment="1">
      <alignment horizontal="center" vertical="center" wrapText="1"/>
    </xf>
    <xf numFmtId="167" fontId="9" fillId="8" borderId="3" xfId="10" applyNumberFormat="1" applyFont="1" applyFill="1" applyBorder="1" applyAlignment="1">
      <alignment horizontal="center" vertical="center" wrapText="1"/>
    </xf>
    <xf numFmtId="167" fontId="9" fillId="8" borderId="40" xfId="8" applyNumberFormat="1" applyFont="1" applyFill="1" applyBorder="1" applyAlignment="1">
      <alignment horizontal="center" vertical="center" wrapText="1"/>
    </xf>
    <xf numFmtId="167" fontId="9" fillId="8" borderId="22" xfId="8" applyNumberFormat="1" applyFont="1" applyFill="1" applyBorder="1" applyAlignment="1">
      <alignment horizontal="center" vertical="center" wrapText="1"/>
    </xf>
    <xf numFmtId="167" fontId="14" fillId="8" borderId="3" xfId="8" applyNumberFormat="1" applyFont="1" applyFill="1" applyBorder="1" applyAlignment="1">
      <alignment horizontal="left" vertical="center" wrapText="1"/>
    </xf>
    <xf numFmtId="0" fontId="14" fillId="8" borderId="9" xfId="8" applyFont="1" applyFill="1" applyBorder="1" applyAlignment="1">
      <alignment horizontal="center" vertical="center"/>
    </xf>
    <xf numFmtId="0" fontId="3" fillId="8" borderId="2" xfId="8" applyFont="1" applyFill="1" applyBorder="1" applyAlignment="1">
      <alignment horizontal="center" vertical="center" wrapText="1"/>
    </xf>
    <xf numFmtId="0" fontId="9" fillId="0" borderId="53" xfId="8" applyFont="1" applyFill="1" applyBorder="1"/>
    <xf numFmtId="0" fontId="9" fillId="0" borderId="53" xfId="8" applyFont="1" applyFill="1" applyBorder="1" applyAlignment="1">
      <alignment wrapText="1"/>
    </xf>
    <xf numFmtId="2" fontId="3" fillId="0" borderId="27" xfId="8" applyNumberFormat="1" applyFont="1" applyFill="1" applyBorder="1" applyAlignment="1">
      <alignment horizontal="center"/>
    </xf>
    <xf numFmtId="0" fontId="9" fillId="0" borderId="27" xfId="8" applyFont="1" applyFill="1" applyBorder="1" applyAlignment="1">
      <alignment horizontal="center"/>
    </xf>
    <xf numFmtId="2" fontId="9" fillId="0" borderId="55" xfId="8" applyNumberFormat="1" applyFont="1" applyFill="1" applyBorder="1" applyAlignment="1" applyProtection="1">
      <alignment horizontal="right"/>
      <protection locked="0"/>
    </xf>
    <xf numFmtId="4" fontId="9" fillId="0" borderId="55" xfId="8" applyNumberFormat="1" applyFont="1" applyFill="1" applyBorder="1" applyAlignment="1">
      <alignment horizontal="right"/>
    </xf>
    <xf numFmtId="2" fontId="1" fillId="0" borderId="55" xfId="0" applyNumberFormat="1" applyFont="1" applyFill="1" applyBorder="1" applyAlignment="1" applyProtection="1">
      <alignment horizontal="right"/>
      <protection locked="0"/>
    </xf>
    <xf numFmtId="2" fontId="9" fillId="0" borderId="55" xfId="0" applyNumberFormat="1" applyFont="1" applyFill="1" applyBorder="1"/>
    <xf numFmtId="167" fontId="14" fillId="8" borderId="22" xfId="8" applyNumberFormat="1" applyFont="1" applyFill="1" applyBorder="1" applyAlignment="1">
      <alignment horizontal="center" vertical="center" wrapText="1"/>
    </xf>
    <xf numFmtId="167" fontId="9" fillId="0" borderId="20" xfId="8" applyNumberFormat="1" applyFont="1" applyFill="1" applyBorder="1" applyAlignment="1">
      <alignment horizontal="center" vertical="center" wrapText="1"/>
    </xf>
    <xf numFmtId="0" fontId="18" fillId="0" borderId="0" xfId="0" applyFont="1" applyAlignment="1">
      <alignment wrapText="1"/>
    </xf>
    <xf numFmtId="0" fontId="14" fillId="0" borderId="9" xfId="8" applyFont="1" applyFill="1" applyBorder="1" applyAlignment="1">
      <alignment horizontal="center" vertical="center"/>
    </xf>
    <xf numFmtId="0" fontId="14" fillId="4" borderId="9" xfId="8" applyFont="1" applyFill="1" applyBorder="1" applyAlignment="1">
      <alignment horizontal="center" vertical="center"/>
    </xf>
    <xf numFmtId="0" fontId="14" fillId="4" borderId="1" xfId="8" applyFont="1" applyFill="1" applyBorder="1" applyAlignment="1">
      <alignment horizontal="center" vertical="center"/>
    </xf>
    <xf numFmtId="165" fontId="9" fillId="0" borderId="55" xfId="7" applyFont="1" applyFill="1" applyBorder="1" applyAlignment="1" applyProtection="1">
      <alignment horizontal="right"/>
      <protection locked="0"/>
    </xf>
    <xf numFmtId="0" fontId="0" fillId="0" borderId="0" xfId="0" applyAlignment="1">
      <alignment horizontal="center"/>
    </xf>
    <xf numFmtId="0" fontId="18" fillId="0" borderId="0" xfId="0" applyFont="1"/>
    <xf numFmtId="167" fontId="14" fillId="4" borderId="19" xfId="11" applyNumberFormat="1" applyFont="1" applyFill="1" applyBorder="1" applyAlignment="1">
      <alignment vertical="center" wrapText="1"/>
    </xf>
    <xf numFmtId="167" fontId="34" fillId="4" borderId="42" xfId="8" applyNumberFormat="1" applyFont="1" applyFill="1" applyBorder="1" applyAlignment="1">
      <alignment horizontal="center" vertical="center" wrapText="1"/>
    </xf>
    <xf numFmtId="167" fontId="34" fillId="4" borderId="41" xfId="8" applyNumberFormat="1" applyFont="1" applyFill="1" applyBorder="1" applyAlignment="1">
      <alignment horizontal="center" vertical="center" wrapText="1"/>
    </xf>
    <xf numFmtId="0" fontId="0" fillId="0" borderId="0" xfId="0" applyAlignment="1">
      <alignment horizontal="left" vertical="top" wrapText="1" indent="5"/>
    </xf>
    <xf numFmtId="0" fontId="0" fillId="0" borderId="0" xfId="0" applyAlignment="1">
      <alignment horizontal="left" vertical="top" wrapText="1"/>
    </xf>
    <xf numFmtId="0" fontId="7" fillId="6" borderId="0" xfId="0" applyFont="1" applyFill="1" applyAlignment="1">
      <alignment horizontal="left" vertical="top" wrapText="1"/>
    </xf>
    <xf numFmtId="0" fontId="0" fillId="0" borderId="0" xfId="0" applyFont="1" applyAlignment="1">
      <alignment horizontal="left" vertical="top" wrapText="1"/>
    </xf>
    <xf numFmtId="0" fontId="4" fillId="0" borderId="0" xfId="0" applyFont="1" applyAlignment="1">
      <alignment horizontal="left" vertical="top" wrapText="1"/>
    </xf>
    <xf numFmtId="0" fontId="33" fillId="2" borderId="0" xfId="0" applyFont="1" applyFill="1" applyAlignment="1">
      <alignment horizontal="center" vertical="center" wrapText="1"/>
    </xf>
    <xf numFmtId="0" fontId="0" fillId="0" borderId="0" xfId="0" applyAlignment="1">
      <alignment horizontal="center" vertical="top" wrapText="1"/>
    </xf>
    <xf numFmtId="0" fontId="0" fillId="0" borderId="0" xfId="0" applyFont="1" applyAlignment="1">
      <alignment horizontal="center" vertical="top" wrapText="1"/>
    </xf>
    <xf numFmtId="166" fontId="6" fillId="0" borderId="0" xfId="0" applyNumberFormat="1" applyFont="1" applyBorder="1" applyAlignment="1" applyProtection="1">
      <alignment horizontal="left" vertical="center" wrapText="1"/>
      <protection locked="0"/>
    </xf>
    <xf numFmtId="3" fontId="6"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protection locked="0"/>
    </xf>
    <xf numFmtId="0" fontId="6" fillId="0" borderId="48" xfId="0" applyFont="1" applyBorder="1" applyAlignment="1" applyProtection="1">
      <alignment horizontal="center"/>
    </xf>
    <xf numFmtId="0" fontId="6" fillId="0" borderId="0" xfId="0" applyFont="1" applyBorder="1" applyAlignment="1" applyProtection="1">
      <alignment horizontal="center"/>
    </xf>
    <xf numFmtId="0" fontId="6" fillId="0" borderId="49" xfId="0" applyFont="1" applyBorder="1" applyAlignment="1" applyProtection="1">
      <alignment horizontal="center"/>
    </xf>
    <xf numFmtId="0" fontId="7" fillId="0" borderId="0" xfId="0" applyFont="1" applyBorder="1" applyAlignment="1" applyProtection="1">
      <alignment horizontal="left" vertical="center"/>
    </xf>
    <xf numFmtId="0" fontId="6" fillId="0" borderId="0" xfId="7" applyNumberFormat="1" applyFont="1" applyBorder="1" applyAlignment="1" applyProtection="1">
      <alignment horizontal="left" vertical="center" wrapText="1"/>
      <protection locked="0"/>
    </xf>
    <xf numFmtId="166" fontId="6" fillId="0" borderId="0" xfId="0" applyNumberFormat="1" applyFont="1" applyBorder="1" applyAlignment="1" applyProtection="1">
      <alignment horizontal="left" vertical="center" wrapText="1"/>
    </xf>
    <xf numFmtId="0" fontId="6" fillId="0" borderId="0" xfId="0" applyFont="1" applyBorder="1" applyAlignment="1" applyProtection="1">
      <alignment horizontal="left" vertical="center" wrapText="1"/>
      <protection locked="0"/>
    </xf>
    <xf numFmtId="0" fontId="12" fillId="0" borderId="1" xfId="8" applyFont="1" applyBorder="1" applyAlignment="1">
      <alignment horizontal="center" vertical="center"/>
    </xf>
    <xf numFmtId="0" fontId="13" fillId="0" borderId="2" xfId="8" applyFont="1" applyBorder="1" applyAlignment="1">
      <alignment horizontal="center" vertical="center"/>
    </xf>
    <xf numFmtId="0" fontId="13" fillId="0" borderId="3" xfId="8" applyFont="1" applyBorder="1" applyAlignment="1">
      <alignment horizontal="center" vertical="center"/>
    </xf>
    <xf numFmtId="0" fontId="13" fillId="0" borderId="4" xfId="8" applyFont="1" applyBorder="1" applyAlignment="1">
      <alignment horizontal="center" vertical="center"/>
    </xf>
    <xf numFmtId="0" fontId="14" fillId="0" borderId="5" xfId="8" applyFont="1" applyBorder="1" applyAlignment="1">
      <alignment horizontal="left" vertical="center"/>
    </xf>
    <xf numFmtId="0" fontId="14" fillId="0" borderId="0" xfId="8" applyFont="1" applyBorder="1" applyAlignment="1">
      <alignment horizontal="left" vertical="center"/>
    </xf>
    <xf numFmtId="0" fontId="15" fillId="0" borderId="6" xfId="8" applyFont="1" applyBorder="1" applyAlignment="1">
      <alignment horizontal="center" vertical="center" wrapText="1"/>
    </xf>
    <xf numFmtId="0" fontId="14" fillId="0" borderId="7" xfId="8" applyFont="1" applyBorder="1" applyAlignment="1">
      <alignment horizontal="center" vertical="center"/>
    </xf>
    <xf numFmtId="0" fontId="14" fillId="0" borderId="8" xfId="8" applyFont="1" applyBorder="1" applyAlignment="1">
      <alignment horizontal="center" vertical="center"/>
    </xf>
    <xf numFmtId="0" fontId="9" fillId="0" borderId="4" xfId="8" applyFont="1" applyBorder="1" applyAlignment="1">
      <alignment horizontal="center" vertical="center"/>
    </xf>
    <xf numFmtId="0" fontId="9" fillId="0" borderId="9" xfId="8" applyFont="1" applyBorder="1" applyAlignment="1">
      <alignment horizontal="center" vertical="center"/>
    </xf>
    <xf numFmtId="0" fontId="9" fillId="0" borderId="2" xfId="8" applyFont="1" applyBorder="1" applyAlignment="1">
      <alignment horizontal="center" vertical="center"/>
    </xf>
    <xf numFmtId="0" fontId="14" fillId="0" borderId="5" xfId="8" applyFont="1" applyFill="1" applyBorder="1" applyAlignment="1">
      <alignment horizontal="left" vertical="center"/>
    </xf>
    <xf numFmtId="0" fontId="14" fillId="0" borderId="0" xfId="8" applyFont="1" applyFill="1" applyBorder="1" applyAlignment="1">
      <alignment horizontal="left" vertical="center"/>
    </xf>
    <xf numFmtId="0" fontId="9" fillId="0" borderId="25" xfId="8" applyFont="1" applyBorder="1" applyAlignment="1">
      <alignment horizontal="center" vertical="center"/>
    </xf>
    <xf numFmtId="0" fontId="9" fillId="0" borderId="1" xfId="8" applyFont="1" applyBorder="1" applyAlignment="1">
      <alignment horizontal="center" vertical="center"/>
    </xf>
    <xf numFmtId="0" fontId="14" fillId="3" borderId="10" xfId="8" applyFont="1" applyFill="1" applyBorder="1" applyAlignment="1">
      <alignment horizontal="center" vertical="center" wrapText="1"/>
    </xf>
    <xf numFmtId="0" fontId="14" fillId="3" borderId="11" xfId="8" applyFont="1" applyFill="1" applyBorder="1" applyAlignment="1">
      <alignment horizontal="center" vertical="center" wrapText="1"/>
    </xf>
    <xf numFmtId="0" fontId="14" fillId="3" borderId="12" xfId="8" applyFont="1" applyFill="1" applyBorder="1" applyAlignment="1">
      <alignment horizontal="center" vertical="center" wrapText="1"/>
    </xf>
    <xf numFmtId="0" fontId="14" fillId="3" borderId="13" xfId="8" applyFont="1" applyFill="1" applyBorder="1" applyAlignment="1">
      <alignment horizontal="center" vertical="center" wrapText="1"/>
    </xf>
    <xf numFmtId="0" fontId="34" fillId="4" borderId="35" xfId="8" applyFont="1" applyFill="1" applyBorder="1" applyAlignment="1">
      <alignment horizontal="center" vertical="center"/>
    </xf>
    <xf numFmtId="0" fontId="34" fillId="4" borderId="36" xfId="8" applyFont="1" applyFill="1" applyBorder="1" applyAlignment="1">
      <alignment horizontal="center" vertical="center"/>
    </xf>
    <xf numFmtId="0" fontId="16" fillId="7" borderId="9" xfId="8" applyFont="1" applyFill="1" applyBorder="1" applyAlignment="1">
      <alignment horizontal="center" vertical="center"/>
    </xf>
    <xf numFmtId="0" fontId="14" fillId="3" borderId="9" xfId="8" applyFont="1" applyFill="1" applyBorder="1" applyAlignment="1">
      <alignment horizontal="center" vertical="center"/>
    </xf>
    <xf numFmtId="0" fontId="14" fillId="3" borderId="14" xfId="8" applyFont="1" applyFill="1" applyBorder="1" applyAlignment="1">
      <alignment horizontal="center" vertical="center"/>
    </xf>
    <xf numFmtId="0" fontId="14" fillId="3" borderId="2" xfId="8" applyFont="1" applyFill="1" applyBorder="1" applyAlignment="1">
      <alignment horizontal="center" vertical="center" wrapText="1"/>
    </xf>
    <xf numFmtId="0" fontId="14" fillId="3" borderId="15" xfId="8" applyFont="1" applyFill="1" applyBorder="1" applyAlignment="1">
      <alignment horizontal="center" vertical="center" wrapText="1"/>
    </xf>
    <xf numFmtId="0" fontId="12" fillId="4" borderId="9" xfId="11" applyFont="1" applyFill="1" applyBorder="1" applyAlignment="1">
      <alignment horizontal="center" vertical="center"/>
    </xf>
    <xf numFmtId="0" fontId="13" fillId="4" borderId="1" xfId="11" applyFont="1" applyFill="1" applyBorder="1" applyAlignment="1">
      <alignment horizontal="center" vertical="center"/>
    </xf>
    <xf numFmtId="168" fontId="14" fillId="3" borderId="2" xfId="11" applyNumberFormat="1" applyFont="1" applyFill="1" applyBorder="1" applyAlignment="1">
      <alignment horizontal="center" vertical="center"/>
    </xf>
    <xf numFmtId="168" fontId="14" fillId="3" borderId="4" xfId="11" applyNumberFormat="1" applyFont="1" applyFill="1" applyBorder="1" applyAlignment="1">
      <alignment horizontal="center" vertical="center"/>
    </xf>
    <xf numFmtId="0" fontId="14" fillId="4" borderId="9" xfId="11" applyFont="1" applyFill="1" applyBorder="1" applyAlignment="1">
      <alignment horizontal="center" vertical="center"/>
    </xf>
    <xf numFmtId="0" fontId="14" fillId="4" borderId="2" xfId="11" applyFont="1" applyFill="1" applyBorder="1" applyAlignment="1">
      <alignment horizontal="center" vertical="center"/>
    </xf>
    <xf numFmtId="0" fontId="16" fillId="7" borderId="9" xfId="11" applyFont="1" applyFill="1" applyBorder="1" applyAlignment="1">
      <alignment horizontal="center" vertical="center"/>
    </xf>
    <xf numFmtId="0" fontId="14" fillId="3" borderId="9" xfId="11" applyFont="1" applyFill="1" applyBorder="1" applyAlignment="1">
      <alignment horizontal="center" vertical="center"/>
    </xf>
    <xf numFmtId="0" fontId="14" fillId="3" borderId="14" xfId="11" applyFont="1" applyFill="1" applyBorder="1" applyAlignment="1">
      <alignment horizontal="center" vertical="center"/>
    </xf>
    <xf numFmtId="0" fontId="14" fillId="3" borderId="21" xfId="11" applyFont="1" applyFill="1" applyBorder="1" applyAlignment="1">
      <alignment horizontal="center" vertical="center"/>
    </xf>
    <xf numFmtId="168" fontId="14" fillId="3" borderId="9" xfId="11" applyNumberFormat="1" applyFont="1" applyFill="1" applyBorder="1" applyAlignment="1">
      <alignment horizontal="center" vertical="center"/>
    </xf>
    <xf numFmtId="0" fontId="13" fillId="4" borderId="8" xfId="11" applyFont="1" applyFill="1" applyBorder="1" applyAlignment="1">
      <alignment horizontal="center" vertical="center"/>
    </xf>
    <xf numFmtId="0" fontId="12" fillId="4" borderId="2" xfId="11" applyFont="1" applyFill="1" applyBorder="1" applyAlignment="1">
      <alignment horizontal="center" vertical="center"/>
    </xf>
    <xf numFmtId="0" fontId="12" fillId="4" borderId="3" xfId="11" applyFont="1" applyFill="1" applyBorder="1" applyAlignment="1">
      <alignment horizontal="center" vertical="center"/>
    </xf>
    <xf numFmtId="0" fontId="12" fillId="4" borderId="4" xfId="11" applyFont="1" applyFill="1" applyBorder="1" applyAlignment="1">
      <alignment horizontal="center" vertical="center"/>
    </xf>
    <xf numFmtId="0" fontId="13" fillId="4" borderId="9" xfId="11" applyFont="1" applyFill="1" applyBorder="1" applyAlignment="1">
      <alignment horizontal="center" vertical="center"/>
    </xf>
    <xf numFmtId="0" fontId="16" fillId="7" borderId="2" xfId="11" applyFont="1" applyFill="1" applyBorder="1" applyAlignment="1">
      <alignment horizontal="center" vertical="center"/>
    </xf>
    <xf numFmtId="0" fontId="16" fillId="7" borderId="3" xfId="11" applyFont="1" applyFill="1" applyBorder="1" applyAlignment="1">
      <alignment horizontal="center" vertical="center"/>
    </xf>
    <xf numFmtId="0" fontId="16" fillId="7" borderId="4" xfId="11" applyFont="1" applyFill="1" applyBorder="1" applyAlignment="1">
      <alignment horizontal="center" vertical="center"/>
    </xf>
    <xf numFmtId="0" fontId="14" fillId="3" borderId="19" xfId="12" applyNumberFormat="1" applyFont="1" applyFill="1" applyBorder="1" applyAlignment="1">
      <alignment horizontal="center" vertical="center" wrapText="1"/>
    </xf>
    <xf numFmtId="0" fontId="14" fillId="3" borderId="15" xfId="12" applyNumberFormat="1" applyFont="1" applyFill="1" applyBorder="1" applyAlignment="1">
      <alignment horizontal="center" vertical="center" wrapText="1"/>
    </xf>
    <xf numFmtId="0" fontId="14" fillId="3" borderId="12" xfId="11" applyFont="1" applyFill="1" applyBorder="1" applyAlignment="1">
      <alignment horizontal="center" vertical="center"/>
    </xf>
    <xf numFmtId="0" fontId="14" fillId="3" borderId="8" xfId="11" applyFont="1" applyFill="1" applyBorder="1" applyAlignment="1">
      <alignment horizontal="center" vertical="center"/>
    </xf>
    <xf numFmtId="0" fontId="14" fillId="3" borderId="13" xfId="11" applyFont="1" applyFill="1" applyBorder="1" applyAlignment="1">
      <alignment horizontal="center" vertical="center"/>
    </xf>
    <xf numFmtId="0" fontId="14" fillId="3" borderId="7" xfId="11" applyFont="1" applyFill="1" applyBorder="1" applyAlignment="1">
      <alignment horizontal="center" vertical="center"/>
    </xf>
    <xf numFmtId="0" fontId="14" fillId="3" borderId="19" xfId="11" applyFont="1" applyFill="1" applyBorder="1" applyAlignment="1">
      <alignment horizontal="center" vertical="center"/>
    </xf>
    <xf numFmtId="0" fontId="14" fillId="4" borderId="19" xfId="16" applyFont="1" applyFill="1" applyBorder="1" applyAlignment="1">
      <alignment horizontal="left" vertical="center"/>
    </xf>
    <xf numFmtId="0" fontId="14" fillId="4" borderId="26" xfId="16" applyFont="1" applyFill="1" applyBorder="1" applyAlignment="1">
      <alignment horizontal="left" vertical="center"/>
    </xf>
    <xf numFmtId="0" fontId="14" fillId="4" borderId="7" xfId="16" applyFont="1" applyFill="1" applyBorder="1" applyAlignment="1">
      <alignment horizontal="left" vertical="center"/>
    </xf>
    <xf numFmtId="0" fontId="16" fillId="7" borderId="8" xfId="16" applyFont="1" applyFill="1" applyBorder="1" applyAlignment="1">
      <alignment horizontal="center" vertical="center"/>
    </xf>
    <xf numFmtId="0" fontId="24" fillId="0" borderId="9" xfId="16" applyFont="1" applyFill="1" applyBorder="1" applyAlignment="1">
      <alignment horizontal="center" vertical="center"/>
    </xf>
    <xf numFmtId="0" fontId="24" fillId="0" borderId="2" xfId="16" applyFont="1" applyFill="1" applyBorder="1" applyAlignment="1">
      <alignment horizontal="center" vertical="center"/>
    </xf>
    <xf numFmtId="0" fontId="23" fillId="4" borderId="9" xfId="16" applyFont="1" applyFill="1" applyBorder="1" applyAlignment="1">
      <alignment horizontal="center" vertical="center"/>
    </xf>
    <xf numFmtId="0" fontId="13" fillId="4" borderId="1" xfId="16" applyFont="1" applyFill="1" applyBorder="1" applyAlignment="1">
      <alignment horizontal="center" vertical="center"/>
    </xf>
    <xf numFmtId="0" fontId="14" fillId="4" borderId="23" xfId="16" applyFont="1" applyFill="1" applyBorder="1" applyAlignment="1">
      <alignment horizontal="left" vertical="center"/>
    </xf>
    <xf numFmtId="0" fontId="14" fillId="4" borderId="24" xfId="16" applyFont="1" applyFill="1" applyBorder="1" applyAlignment="1">
      <alignment horizontal="left" vertical="center"/>
    </xf>
    <xf numFmtId="0" fontId="14" fillId="4" borderId="25" xfId="16" applyFont="1" applyFill="1" applyBorder="1" applyAlignment="1">
      <alignment horizontal="left" vertical="center"/>
    </xf>
    <xf numFmtId="0" fontId="14" fillId="4" borderId="5" xfId="16" applyFont="1" applyFill="1" applyBorder="1" applyAlignment="1">
      <alignment horizontal="left" vertical="center"/>
    </xf>
    <xf numFmtId="0" fontId="14" fillId="4" borderId="0" xfId="16" applyFont="1" applyFill="1" applyBorder="1" applyAlignment="1">
      <alignment horizontal="left" vertical="center"/>
    </xf>
    <xf numFmtId="0" fontId="14" fillId="4" borderId="6" xfId="16" applyFont="1" applyFill="1" applyBorder="1" applyAlignment="1">
      <alignment horizontal="left" vertical="center"/>
    </xf>
    <xf numFmtId="0" fontId="14" fillId="4" borderId="5" xfId="16" applyFont="1" applyFill="1" applyBorder="1" applyAlignment="1">
      <alignment horizontal="left"/>
    </xf>
    <xf numFmtId="0" fontId="14" fillId="4" borderId="0" xfId="16" applyFont="1" applyFill="1" applyBorder="1" applyAlignment="1">
      <alignment horizontal="left"/>
    </xf>
    <xf numFmtId="0" fontId="14" fillId="4" borderId="6" xfId="16" applyFont="1" applyFill="1" applyBorder="1" applyAlignment="1">
      <alignment horizontal="left"/>
    </xf>
    <xf numFmtId="0" fontId="23" fillId="4" borderId="9" xfId="16" applyFont="1" applyFill="1" applyBorder="1" applyAlignment="1">
      <alignment horizontal="center" vertical="center" wrapText="1"/>
    </xf>
  </cellXfs>
  <cellStyles count="19">
    <cellStyle name="Moeda" xfId="17" builtinId="4"/>
    <cellStyle name="Moeda 2" xfId="6"/>
    <cellStyle name="Moeda 3" xfId="2"/>
    <cellStyle name="Moeda 3 2" xfId="15"/>
    <cellStyle name="Moeda_Orçamento Estimado " xfId="18"/>
    <cellStyle name="Normal" xfId="0" builtinId="0"/>
    <cellStyle name="Normal 10" xfId="12"/>
    <cellStyle name="Normal 2" xfId="4"/>
    <cellStyle name="Normal 2 2" xfId="11"/>
    <cellStyle name="Normal 2 3" xfId="5"/>
    <cellStyle name="Normal 3" xfId="8"/>
    <cellStyle name="Normal 3 2" xfId="16"/>
    <cellStyle name="Porcentagem 2" xfId="9"/>
    <cellStyle name="Porcentagem 2 2" xfId="14"/>
    <cellStyle name="Separador de milhares" xfId="7" builtinId="3"/>
    <cellStyle name="Vírgula 2" xfId="3"/>
    <cellStyle name="Vírgula 2 3" xfId="13"/>
    <cellStyle name="Vírgula 3" xfId="1"/>
    <cellStyle name="Vírgula 4" xfId="10"/>
  </cellStyles>
  <dxfs count="16">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FF00"/>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3</xdr:col>
      <xdr:colOff>176599</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8593" y="178593"/>
          <a:ext cx="1545819"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8593" y="178593"/>
          <a:ext cx="1545819"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3</xdr:col>
      <xdr:colOff>105162</xdr:colOff>
      <xdr:row>2</xdr:row>
      <xdr:rowOff>208030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3830" y="183355"/>
          <a:ext cx="1541057"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557599</xdr:colOff>
      <xdr:row>2</xdr:row>
      <xdr:rowOff>208030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3830" y="183355"/>
          <a:ext cx="1545819" cy="72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8593" y="178593"/>
          <a:ext cx="1545819"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78593" y="178593"/>
          <a:ext cx="1545819"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idor\Projetos%202\Users\user\Desktop\Obra%20Juven&#237;lia\dvec\ORG&#195;OS%20EXTERNOS\CODEVASF%20-%20FEDERAL\VARZELANDIA%20-%20SES%202012.02\VARZELANDIA%20-%20FINAL%20COMPLET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epp01\servidor\Secretaria%20de%20Obras\Planilhas\Pra&#231;a%20CAT%20e%20IS\Levant%20reforma%20Pra&#231;a%20CAT%20-%20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ONY%20VAIO\BDMG\Planilhas\1%20-%20Anexo%20I%20-%20Planilhas%20para%20Aditivo%20BD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 val="_file____C__Meus_20documentos_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ADOS COLETATO"/>
      <sheetName val="MEMORIAL DESCRITIVO"/>
      <sheetName val="CAUCULO"/>
      <sheetName val="Gráfico"/>
      <sheetName val="Plan1"/>
      <sheetName val="DADOS_COLETATO"/>
      <sheetName val="MEMORIAL_DESCRITIVO"/>
      <sheetName val="12_1"/>
      <sheetName val="SCO0504"/>
      <sheetName val="Resumo_do_Consolidado"/>
      <sheetName val="Predio_02_andares"/>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apa Projeto"/>
      <sheetName val="Capa Licitação"/>
      <sheetName val="Capa Medição"/>
      <sheetName val="Orientações Gerais"/>
      <sheetName val="Check List de Aditivo"/>
      <sheetName val="Capa do Aditivo"/>
      <sheetName val="Planilha Orçamentária"/>
      <sheetName val="Cronograma F.F (Projeto)"/>
      <sheetName val="Cotações"/>
      <sheetName val="Infor. Fornecedores"/>
      <sheetName val="Localização - (Pavimentação)"/>
      <sheetName val="Localização - (Sanenamento)"/>
      <sheetName val="Lis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ABADIA DOS DOURADOS</v>
          </cell>
          <cell r="B2" t="str">
            <v>BDMG CIDADES</v>
          </cell>
          <cell r="C2" t="str">
            <v>ABASTECIMENTO DE ÁGUA</v>
          </cell>
          <cell r="E2" t="str">
            <v>Adição e/ou Supressão de Quantitativos, Prazo e Reajuste</v>
          </cell>
        </row>
        <row r="3">
          <cell r="A3" t="str">
            <v>ABAETÉ</v>
          </cell>
          <cell r="B3" t="str">
            <v>BDMG CIDADES 2015</v>
          </cell>
          <cell r="C3" t="str">
            <v>CONTENÇÃO</v>
          </cell>
          <cell r="E3" t="str">
            <v>Adição e/ou Supressão de Quantitativos e Prazo</v>
          </cell>
        </row>
        <row r="4">
          <cell r="A4" t="str">
            <v>ABRE CAMPO</v>
          </cell>
          <cell r="B4" t="str">
            <v>BDMG CIDADES 2015 - FRP</v>
          </cell>
          <cell r="C4" t="str">
            <v>DIVERSOS</v>
          </cell>
          <cell r="E4" t="str">
            <v>Adição e/ou Supressão de Quantitativos e Reajuste</v>
          </cell>
        </row>
        <row r="5">
          <cell r="A5" t="str">
            <v>ACAIACA</v>
          </cell>
          <cell r="B5" t="str">
            <v>BDMG CIDADES 2015 BX</v>
          </cell>
          <cell r="C5" t="str">
            <v>DRENAGEM</v>
          </cell>
          <cell r="E5" t="str">
            <v>Adição e/ou Supressão de Quantitativos</v>
          </cell>
        </row>
        <row r="6">
          <cell r="A6" t="str">
            <v>AÇUCENA</v>
          </cell>
          <cell r="B6" t="str">
            <v>BDMG CIDADES 2017</v>
          </cell>
          <cell r="C6" t="str">
            <v>EDIFICAÇÃO</v>
          </cell>
          <cell r="E6" t="str">
            <v>Prazo e Reajuste</v>
          </cell>
        </row>
        <row r="7">
          <cell r="A7" t="str">
            <v>ÁGUA BOA</v>
          </cell>
          <cell r="B7" t="str">
            <v>BDMG CIDADES 2018</v>
          </cell>
          <cell r="C7" t="str">
            <v>EFICIÊNCIA ENERGÉTICA</v>
          </cell>
          <cell r="E7" t="str">
            <v>Prazo</v>
          </cell>
        </row>
        <row r="8">
          <cell r="A8" t="str">
            <v>ÁGUA COMPRIDA</v>
          </cell>
          <cell r="B8" t="str">
            <v>BDMG CIDADES 2018 - SOLIDÁRIO</v>
          </cell>
          <cell r="C8" t="str">
            <v>ENERGIA RENOVÁVEL</v>
          </cell>
          <cell r="E8" t="str">
            <v>Reajuste</v>
          </cell>
        </row>
        <row r="9">
          <cell r="A9" t="str">
            <v>AGUANIL</v>
          </cell>
          <cell r="B9" t="str">
            <v>BDMG CIDADES BX</v>
          </cell>
          <cell r="C9" t="str">
            <v>ESGOTAMENTO SANITÁRIO</v>
          </cell>
        </row>
        <row r="10">
          <cell r="A10" t="str">
            <v>ÁGUAS FORMOSAS</v>
          </cell>
          <cell r="B10" t="str">
            <v>BDMG MAQ</v>
          </cell>
          <cell r="C10" t="str">
            <v>INFRAESTRUTURA</v>
          </cell>
        </row>
        <row r="11">
          <cell r="A11" t="str">
            <v>ÁGUAS VERMELHAS</v>
          </cell>
          <cell r="B11" t="str">
            <v>BDMG MAQ 2015</v>
          </cell>
          <cell r="C11" t="str">
            <v>OBRAS DE ARTE</v>
          </cell>
        </row>
        <row r="12">
          <cell r="A12" t="str">
            <v>AIMORÉS</v>
          </cell>
          <cell r="B12" t="str">
            <v>BDMG MAQ 2017</v>
          </cell>
          <cell r="C12" t="str">
            <v>PAVIMENTAÇÃO</v>
          </cell>
        </row>
        <row r="13">
          <cell r="A13" t="str">
            <v>AIURUOCA</v>
          </cell>
          <cell r="B13" t="str">
            <v>BDMG MAQ 2017 BX</v>
          </cell>
          <cell r="C13" t="str">
            <v>RECICLAGEM</v>
          </cell>
        </row>
        <row r="14">
          <cell r="A14" t="str">
            <v>ALAGOA</v>
          </cell>
          <cell r="B14" t="str">
            <v>BDMG MAQ 2018</v>
          </cell>
          <cell r="C14" t="str">
            <v>SINALIZAÇÃO</v>
          </cell>
        </row>
        <row r="15">
          <cell r="A15" t="str">
            <v>ALBERTINA</v>
          </cell>
          <cell r="B15" t="str">
            <v>BDMG MAQ 2018 - SOLIDÁRIO</v>
          </cell>
          <cell r="C15" t="str">
            <v>TRATAMENTO DE RESÍDUOS SÓLIDOS</v>
          </cell>
        </row>
        <row r="16">
          <cell r="A16" t="str">
            <v>ALÉM PARAÍBA</v>
          </cell>
          <cell r="B16" t="str">
            <v>BDMG MAQ 2018 BX</v>
          </cell>
        </row>
        <row r="17">
          <cell r="A17" t="str">
            <v>ALFENAS</v>
          </cell>
          <cell r="B17" t="str">
            <v>BDMG MAQ BX</v>
          </cell>
        </row>
        <row r="18">
          <cell r="A18" t="str">
            <v>ALFREDO VASCONCELOS</v>
          </cell>
          <cell r="B18" t="str">
            <v>BDMG SANEAMENTO</v>
          </cell>
        </row>
        <row r="19">
          <cell r="A19" t="str">
            <v>ALMENARA</v>
          </cell>
          <cell r="B19" t="str">
            <v>BDMG SANEAMENTO 2015</v>
          </cell>
        </row>
        <row r="20">
          <cell r="A20" t="str">
            <v>ALPERCATA</v>
          </cell>
          <cell r="B20" t="str">
            <v>BDMG SANEAMENTO 2015 BX</v>
          </cell>
        </row>
        <row r="21">
          <cell r="A21" t="str">
            <v>ALPINÓPOLIS</v>
          </cell>
          <cell r="B21" t="str">
            <v>BDMG SANEAMENTO 2017</v>
          </cell>
        </row>
        <row r="22">
          <cell r="A22" t="str">
            <v>ALTEROSA</v>
          </cell>
          <cell r="B22" t="str">
            <v>BDMG SANEAMENTO 2018</v>
          </cell>
        </row>
        <row r="23">
          <cell r="A23" t="str">
            <v>ALTO CAPARAÓ</v>
          </cell>
          <cell r="B23" t="str">
            <v>BDMG SANEAMENTO 2018 - SOLIDÁRIO</v>
          </cell>
        </row>
        <row r="24">
          <cell r="A24" t="str">
            <v>ALTO JEQUITIBÁ</v>
          </cell>
          <cell r="B24" t="str">
            <v>BDMG SANEAMENTO BX</v>
          </cell>
        </row>
        <row r="25">
          <cell r="A25" t="str">
            <v>ALTO RIO DOCE</v>
          </cell>
          <cell r="B25" t="str">
            <v>BDMG URBANIZA</v>
          </cell>
        </row>
        <row r="26">
          <cell r="A26" t="str">
            <v>ALVARENGA</v>
          </cell>
          <cell r="B26" t="str">
            <v>BDMG URBANIZA 2015</v>
          </cell>
        </row>
        <row r="27">
          <cell r="A27" t="str">
            <v>ALVINÓPOLIS</v>
          </cell>
          <cell r="B27" t="str">
            <v>BDMG URBANIZA 2015 - FRP</v>
          </cell>
        </row>
        <row r="28">
          <cell r="A28" t="str">
            <v>ALVORADA DE MINAS</v>
          </cell>
          <cell r="B28" t="str">
            <v>BDMG URBANIZA 2015 BX</v>
          </cell>
        </row>
        <row r="29">
          <cell r="A29" t="str">
            <v>AMPARO DO SERRA</v>
          </cell>
          <cell r="B29" t="str">
            <v>BDMG URBANIZA 2017</v>
          </cell>
        </row>
        <row r="30">
          <cell r="A30" t="str">
            <v>ANDRADAS</v>
          </cell>
          <cell r="B30" t="str">
            <v>BDMG URBANIZA 2018</v>
          </cell>
        </row>
        <row r="31">
          <cell r="A31" t="str">
            <v>ANDRELÂNDIA</v>
          </cell>
          <cell r="B31" t="str">
            <v>BDMG URBANIZA 2018 - SOLIDÁRIO</v>
          </cell>
        </row>
        <row r="32">
          <cell r="A32" t="str">
            <v>ANGELÂNDIA</v>
          </cell>
          <cell r="B32" t="str">
            <v>BDMG URBANIZA BX</v>
          </cell>
        </row>
        <row r="33">
          <cell r="A33" t="str">
            <v>ANTÔNIO CARLOS</v>
          </cell>
          <cell r="B33" t="str">
            <v>FRD</v>
          </cell>
        </row>
        <row r="34">
          <cell r="A34" t="str">
            <v>ANTÔNIO DIAS</v>
          </cell>
          <cell r="B34" t="str">
            <v>FRP/RECURSOS PRÓPRIOS</v>
          </cell>
        </row>
        <row r="35">
          <cell r="A35" t="str">
            <v>ANTÔNIO PRADO DE MINAS</v>
          </cell>
          <cell r="B35" t="str">
            <v>MUNICIPIOS MINERADORES</v>
          </cell>
        </row>
        <row r="36">
          <cell r="A36" t="str">
            <v>ARAÇAÍ</v>
          </cell>
          <cell r="B36" t="str">
            <v>NOVO SOMMA</v>
          </cell>
        </row>
        <row r="37">
          <cell r="A37" t="str">
            <v>ARACITABA</v>
          </cell>
          <cell r="B37" t="str">
            <v>NOVO SOMMA ECO</v>
          </cell>
        </row>
        <row r="38">
          <cell r="A38" t="str">
            <v>ARAÇUAÍ</v>
          </cell>
          <cell r="B38" t="str">
            <v>NOVO SOMMA INFRA</v>
          </cell>
        </row>
        <row r="39">
          <cell r="A39" t="str">
            <v>ARAGUARI</v>
          </cell>
          <cell r="B39" t="str">
            <v>NOVO SOMMA INFRA</v>
          </cell>
        </row>
        <row r="40">
          <cell r="A40" t="str">
            <v>ARANTINA</v>
          </cell>
          <cell r="B40" t="str">
            <v>NOVO SOMMA MAQ</v>
          </cell>
        </row>
        <row r="41">
          <cell r="A41" t="str">
            <v>ARAPONGA</v>
          </cell>
          <cell r="B41" t="str">
            <v>NOVO SOMMA PAC</v>
          </cell>
        </row>
        <row r="42">
          <cell r="A42" t="str">
            <v>ARAPORÃ</v>
          </cell>
          <cell r="B42" t="str">
            <v>NOVO SOMMA URBANIZA</v>
          </cell>
        </row>
        <row r="43">
          <cell r="A43" t="str">
            <v>ARAPUÁ</v>
          </cell>
          <cell r="B43" t="str">
            <v>PAC</v>
          </cell>
        </row>
        <row r="44">
          <cell r="A44" t="str">
            <v>ARAÚJOS</v>
          </cell>
          <cell r="B44" t="str">
            <v>PMAT</v>
          </cell>
        </row>
        <row r="45">
          <cell r="A45" t="str">
            <v>ARAXÁ</v>
          </cell>
          <cell r="B45" t="str">
            <v>PROVIAS</v>
          </cell>
        </row>
        <row r="46">
          <cell r="A46" t="str">
            <v>ARCEBURGO</v>
          </cell>
          <cell r="B46" t="str">
            <v>RENOVA CIDADES DO AMANHÃ - DESENVOLVIMENTO ECONÔMICO</v>
          </cell>
        </row>
        <row r="47">
          <cell r="A47" t="str">
            <v>ARCOS</v>
          </cell>
          <cell r="B47" t="str">
            <v>RENOVA CIDADES DO AMANHÃ - EDUCAÇÃO</v>
          </cell>
        </row>
        <row r="48">
          <cell r="A48" t="str">
            <v>AREADO</v>
          </cell>
          <cell r="B48" t="str">
            <v>RENOVA CIDADES DO AMANHÃ - SAÚDE</v>
          </cell>
        </row>
        <row r="49">
          <cell r="A49" t="str">
            <v>ARGIRITA</v>
          </cell>
          <cell r="B49" t="str">
            <v>RENOVA CIDADES DO AMANHÃ - SEGURANÇA</v>
          </cell>
        </row>
        <row r="50">
          <cell r="A50" t="str">
            <v>ARICANDUVA</v>
          </cell>
          <cell r="B50" t="str">
            <v>RENOVA NÃO-REEMBOLSÁVEL</v>
          </cell>
        </row>
        <row r="51">
          <cell r="A51" t="str">
            <v>ARINOS</v>
          </cell>
        </row>
        <row r="52">
          <cell r="A52" t="str">
            <v>ASTOLFO DUTRA</v>
          </cell>
        </row>
        <row r="53">
          <cell r="A53" t="str">
            <v>ATALÉIA</v>
          </cell>
        </row>
        <row r="54">
          <cell r="A54" t="str">
            <v>AUGUSTO DE LIMA</v>
          </cell>
        </row>
        <row r="55">
          <cell r="A55" t="str">
            <v>BAEPENDI</v>
          </cell>
        </row>
        <row r="56">
          <cell r="A56" t="str">
            <v>BALDIM</v>
          </cell>
        </row>
        <row r="57">
          <cell r="A57" t="str">
            <v>BAMBUÍ</v>
          </cell>
        </row>
        <row r="58">
          <cell r="A58" t="str">
            <v>BANDEIRA</v>
          </cell>
        </row>
        <row r="59">
          <cell r="A59" t="str">
            <v>BANDEIRA DO SUL</v>
          </cell>
        </row>
        <row r="60">
          <cell r="A60" t="str">
            <v>BARÃO DE COCAIS</v>
          </cell>
        </row>
        <row r="61">
          <cell r="A61" t="str">
            <v>BARÃO DE MONTE ALTO</v>
          </cell>
        </row>
        <row r="62">
          <cell r="A62" t="str">
            <v>BARBACENA</v>
          </cell>
        </row>
        <row r="63">
          <cell r="A63" t="str">
            <v>BARRA LONGA</v>
          </cell>
        </row>
        <row r="64">
          <cell r="A64" t="str">
            <v>BARROSO</v>
          </cell>
        </row>
        <row r="65">
          <cell r="A65" t="str">
            <v>BELA VISTA DE MINAS</v>
          </cell>
        </row>
        <row r="66">
          <cell r="A66" t="str">
            <v>BELMIRO BRAGA</v>
          </cell>
        </row>
        <row r="67">
          <cell r="A67" t="str">
            <v>BELO HORIZONTE</v>
          </cell>
        </row>
        <row r="68">
          <cell r="A68" t="str">
            <v>BELO ORIENTE</v>
          </cell>
        </row>
        <row r="69">
          <cell r="A69" t="str">
            <v>BELO VALE</v>
          </cell>
        </row>
        <row r="70">
          <cell r="A70" t="str">
            <v>BERILO</v>
          </cell>
        </row>
        <row r="71">
          <cell r="A71" t="str">
            <v>BERIZAL</v>
          </cell>
        </row>
        <row r="72">
          <cell r="A72" t="str">
            <v>BERTÓPOLIS</v>
          </cell>
        </row>
        <row r="73">
          <cell r="A73" t="str">
            <v>BETIM</v>
          </cell>
        </row>
        <row r="74">
          <cell r="A74" t="str">
            <v>BIAS FORTES</v>
          </cell>
        </row>
        <row r="75">
          <cell r="A75" t="str">
            <v>BICAS</v>
          </cell>
        </row>
        <row r="76">
          <cell r="A76" t="str">
            <v>BIQUINHAS</v>
          </cell>
        </row>
        <row r="77">
          <cell r="A77" t="str">
            <v>BOA ESPERANÇA</v>
          </cell>
        </row>
        <row r="78">
          <cell r="A78" t="str">
            <v>BOCAINA DE MINAS</v>
          </cell>
        </row>
        <row r="79">
          <cell r="A79" t="str">
            <v>BOCAIÚVA</v>
          </cell>
        </row>
        <row r="80">
          <cell r="A80" t="str">
            <v>BOM DESPACHO</v>
          </cell>
        </row>
        <row r="81">
          <cell r="A81" t="str">
            <v>BOM JARDIM DE MINAS</v>
          </cell>
        </row>
        <row r="82">
          <cell r="A82" t="str">
            <v>BOM JESUS DA PENHA</v>
          </cell>
        </row>
        <row r="83">
          <cell r="A83" t="str">
            <v>BOM JESUS DO AMPARO</v>
          </cell>
        </row>
        <row r="84">
          <cell r="A84" t="str">
            <v>BOM JESUS DO GALHO</v>
          </cell>
        </row>
        <row r="85">
          <cell r="A85" t="str">
            <v>BOM REPOUSO</v>
          </cell>
        </row>
        <row r="86">
          <cell r="A86" t="str">
            <v>BOM SUCESSO</v>
          </cell>
        </row>
        <row r="87">
          <cell r="A87" t="str">
            <v>BONFIM</v>
          </cell>
        </row>
        <row r="88">
          <cell r="A88" t="str">
            <v>BONFINÓPOLIS DE MINAS</v>
          </cell>
        </row>
        <row r="89">
          <cell r="A89" t="str">
            <v>BONITO DE MINAS</v>
          </cell>
        </row>
        <row r="90">
          <cell r="A90" t="str">
            <v>BORDA DA MATA</v>
          </cell>
        </row>
        <row r="91">
          <cell r="A91" t="str">
            <v>BOTELHOS</v>
          </cell>
        </row>
        <row r="92">
          <cell r="A92" t="str">
            <v>BOTUMIRIM</v>
          </cell>
        </row>
        <row r="93">
          <cell r="A93" t="str">
            <v>BRÁS PIRES</v>
          </cell>
        </row>
        <row r="94">
          <cell r="A94" t="str">
            <v>BRASILÂNDIA DE MINAS</v>
          </cell>
        </row>
        <row r="95">
          <cell r="A95" t="str">
            <v>BRASÍLIA DE MINAS</v>
          </cell>
        </row>
        <row r="96">
          <cell r="A96" t="str">
            <v>BRASÓPOLIS</v>
          </cell>
        </row>
        <row r="97">
          <cell r="A97" t="str">
            <v>BRAÚNAS</v>
          </cell>
        </row>
        <row r="98">
          <cell r="A98" t="str">
            <v>BRUMADINHO</v>
          </cell>
        </row>
        <row r="99">
          <cell r="A99" t="str">
            <v>BUENO BRANDÃO</v>
          </cell>
        </row>
        <row r="100">
          <cell r="A100" t="str">
            <v>BUENÓPOLIS</v>
          </cell>
        </row>
        <row r="101">
          <cell r="A101" t="str">
            <v>BUGRE</v>
          </cell>
        </row>
        <row r="102">
          <cell r="A102" t="str">
            <v>BURITIS</v>
          </cell>
        </row>
        <row r="103">
          <cell r="A103" t="str">
            <v>BURITIZEIRO</v>
          </cell>
        </row>
        <row r="104">
          <cell r="A104" t="str">
            <v>CABECEIRA GRANDE</v>
          </cell>
        </row>
        <row r="105">
          <cell r="A105" t="str">
            <v>CABO VERDE</v>
          </cell>
        </row>
        <row r="106">
          <cell r="A106" t="str">
            <v>CACHOEIRA DA PRATA</v>
          </cell>
        </row>
        <row r="107">
          <cell r="A107" t="str">
            <v>CACHOEIRA DE MINAS</v>
          </cell>
        </row>
        <row r="108">
          <cell r="A108" t="str">
            <v>CACHOEIRA DE PAJEÚ</v>
          </cell>
        </row>
        <row r="109">
          <cell r="A109" t="str">
            <v>CACHOEIRA DOURADA</v>
          </cell>
        </row>
        <row r="110">
          <cell r="A110" t="str">
            <v>CAETANÓPOLIS</v>
          </cell>
        </row>
        <row r="111">
          <cell r="A111" t="str">
            <v>CAETÉ</v>
          </cell>
        </row>
        <row r="112">
          <cell r="A112" t="str">
            <v>CAIANA</v>
          </cell>
        </row>
        <row r="113">
          <cell r="A113" t="str">
            <v>CAJURI</v>
          </cell>
        </row>
        <row r="114">
          <cell r="A114" t="str">
            <v>CALDAS</v>
          </cell>
        </row>
        <row r="115">
          <cell r="A115" t="str">
            <v>CAMACHO</v>
          </cell>
        </row>
        <row r="116">
          <cell r="A116" t="str">
            <v>CAMANDUCAIA</v>
          </cell>
        </row>
        <row r="117">
          <cell r="A117" t="str">
            <v>CAMBUÍ</v>
          </cell>
        </row>
        <row r="118">
          <cell r="A118" t="str">
            <v>CAMBUQUIRA</v>
          </cell>
        </row>
        <row r="119">
          <cell r="A119" t="str">
            <v>CAMPANÁRIO</v>
          </cell>
        </row>
        <row r="120">
          <cell r="A120" t="str">
            <v>CAMPANHA</v>
          </cell>
        </row>
        <row r="121">
          <cell r="A121" t="str">
            <v>CAMPESTRE</v>
          </cell>
        </row>
        <row r="122">
          <cell r="A122" t="str">
            <v>CAMPINA VERDE</v>
          </cell>
        </row>
        <row r="123">
          <cell r="A123" t="str">
            <v>CAMPO AZUL</v>
          </cell>
        </row>
        <row r="124">
          <cell r="A124" t="str">
            <v>CAMPO BELO</v>
          </cell>
        </row>
        <row r="125">
          <cell r="A125" t="str">
            <v>CAMPO DO MEIO</v>
          </cell>
        </row>
        <row r="126">
          <cell r="A126" t="str">
            <v>CAMPO FLORIDO</v>
          </cell>
        </row>
        <row r="127">
          <cell r="A127" t="str">
            <v>CAMPOS ALTOS</v>
          </cell>
        </row>
        <row r="128">
          <cell r="A128" t="str">
            <v>CAMPOS GERAIS</v>
          </cell>
        </row>
        <row r="129">
          <cell r="A129" t="str">
            <v>CANA VERDE</v>
          </cell>
        </row>
        <row r="130">
          <cell r="A130" t="str">
            <v>CANAÃ</v>
          </cell>
        </row>
        <row r="131">
          <cell r="A131" t="str">
            <v>CANÁPOLIS</v>
          </cell>
        </row>
        <row r="132">
          <cell r="A132" t="str">
            <v>CANDEIAS</v>
          </cell>
        </row>
        <row r="133">
          <cell r="A133" t="str">
            <v>CANTAGALO</v>
          </cell>
        </row>
        <row r="134">
          <cell r="A134" t="str">
            <v>CAPARAÓ</v>
          </cell>
        </row>
        <row r="135">
          <cell r="A135" t="str">
            <v>CAPELA NOVA</v>
          </cell>
        </row>
        <row r="136">
          <cell r="A136" t="str">
            <v>CAPELINHA</v>
          </cell>
        </row>
        <row r="137">
          <cell r="A137" t="str">
            <v>CAPETINGA</v>
          </cell>
        </row>
        <row r="138">
          <cell r="A138" t="str">
            <v>CAPIM BRANCO</v>
          </cell>
        </row>
        <row r="139">
          <cell r="A139" t="str">
            <v>CAPINÓPOLIS</v>
          </cell>
        </row>
        <row r="140">
          <cell r="A140" t="str">
            <v>CAPITÃO ANDRADE</v>
          </cell>
        </row>
        <row r="141">
          <cell r="A141" t="str">
            <v>CAPITÃO ENÉAS</v>
          </cell>
        </row>
        <row r="142">
          <cell r="A142" t="str">
            <v>CAPITÓLIO</v>
          </cell>
        </row>
        <row r="143">
          <cell r="A143" t="str">
            <v>CAPUTIRA</v>
          </cell>
        </row>
        <row r="144">
          <cell r="A144" t="str">
            <v>CARAÍ</v>
          </cell>
        </row>
        <row r="145">
          <cell r="A145" t="str">
            <v>CARANAÍBA</v>
          </cell>
        </row>
        <row r="146">
          <cell r="A146" t="str">
            <v>CARANDAÍ</v>
          </cell>
        </row>
        <row r="147">
          <cell r="A147" t="str">
            <v>CARANGOLA</v>
          </cell>
        </row>
        <row r="148">
          <cell r="A148" t="str">
            <v>CARATINGA</v>
          </cell>
        </row>
        <row r="149">
          <cell r="A149" t="str">
            <v>CARBONITA</v>
          </cell>
        </row>
        <row r="150">
          <cell r="A150" t="str">
            <v>CAREAÇU</v>
          </cell>
        </row>
        <row r="151">
          <cell r="A151" t="str">
            <v>CARLOS CHAGAS</v>
          </cell>
        </row>
        <row r="152">
          <cell r="A152" t="str">
            <v>CARMÉSIA</v>
          </cell>
        </row>
        <row r="153">
          <cell r="A153" t="str">
            <v>CARMO DA CACHOEIRA</v>
          </cell>
        </row>
        <row r="154">
          <cell r="A154" t="str">
            <v>CARMO DA MATA</v>
          </cell>
        </row>
        <row r="155">
          <cell r="A155" t="str">
            <v>CARMO DE MINAS</v>
          </cell>
        </row>
        <row r="156">
          <cell r="A156" t="str">
            <v>CARMO DO CAJURU</v>
          </cell>
        </row>
        <row r="157">
          <cell r="A157" t="str">
            <v>CARMO DO PARANAÍBA</v>
          </cell>
        </row>
        <row r="158">
          <cell r="A158" t="str">
            <v>CARMO DO RIO CLARO</v>
          </cell>
        </row>
        <row r="159">
          <cell r="A159" t="str">
            <v>CARMÓPOLIS DE MINAS</v>
          </cell>
        </row>
        <row r="160">
          <cell r="A160" t="str">
            <v>CARNEIRINHO</v>
          </cell>
        </row>
        <row r="161">
          <cell r="A161" t="str">
            <v>CARRANCAS</v>
          </cell>
        </row>
        <row r="162">
          <cell r="A162" t="str">
            <v>CARVALHÓPOLIS</v>
          </cell>
        </row>
        <row r="163">
          <cell r="A163" t="str">
            <v>CARVALHOS</v>
          </cell>
        </row>
        <row r="164">
          <cell r="A164" t="str">
            <v>CASA GRANDE</v>
          </cell>
        </row>
        <row r="165">
          <cell r="A165" t="str">
            <v>CASCALHO RICO</v>
          </cell>
        </row>
        <row r="166">
          <cell r="A166" t="str">
            <v>CÁSSIA</v>
          </cell>
        </row>
        <row r="167">
          <cell r="A167" t="str">
            <v>CATAGUASES</v>
          </cell>
        </row>
        <row r="168">
          <cell r="A168" t="str">
            <v>CATAS ALTAS</v>
          </cell>
        </row>
        <row r="169">
          <cell r="A169" t="str">
            <v>CATAS ALTAS DA NORUEGA</v>
          </cell>
        </row>
        <row r="170">
          <cell r="A170" t="str">
            <v>CATUJI</v>
          </cell>
        </row>
        <row r="171">
          <cell r="A171" t="str">
            <v>CATUTI</v>
          </cell>
        </row>
        <row r="172">
          <cell r="A172" t="str">
            <v>CAXAMBU</v>
          </cell>
        </row>
        <row r="173">
          <cell r="A173" t="str">
            <v>CEDRO DO ABAETÉ</v>
          </cell>
        </row>
        <row r="174">
          <cell r="A174" t="str">
            <v>CENTRAL DE MINAS</v>
          </cell>
        </row>
        <row r="175">
          <cell r="A175" t="str">
            <v>CENTRALINA</v>
          </cell>
        </row>
        <row r="176">
          <cell r="A176" t="str">
            <v>CHÁCARA</v>
          </cell>
        </row>
        <row r="177">
          <cell r="A177" t="str">
            <v>CHALÉ</v>
          </cell>
        </row>
        <row r="178">
          <cell r="A178" t="str">
            <v>CHAPADA DO NORTE</v>
          </cell>
        </row>
        <row r="179">
          <cell r="A179" t="str">
            <v>CHAPADA GAÚCHA</v>
          </cell>
        </row>
        <row r="180">
          <cell r="A180" t="str">
            <v>CHIADOR</v>
          </cell>
        </row>
        <row r="181">
          <cell r="A181" t="str">
            <v>CIPOTÂNEA</v>
          </cell>
        </row>
        <row r="182">
          <cell r="A182" t="str">
            <v>CLARAVAL</v>
          </cell>
        </row>
        <row r="183">
          <cell r="A183" t="str">
            <v>CLARO DOS POÇÕES</v>
          </cell>
        </row>
        <row r="184">
          <cell r="A184" t="str">
            <v>CLÁUDIO</v>
          </cell>
        </row>
        <row r="185">
          <cell r="A185" t="str">
            <v>COIMBRA</v>
          </cell>
        </row>
        <row r="186">
          <cell r="A186" t="str">
            <v>COLUNA</v>
          </cell>
        </row>
        <row r="187">
          <cell r="A187" t="str">
            <v>COMENDADOR GOMES</v>
          </cell>
        </row>
        <row r="188">
          <cell r="A188" t="str">
            <v>COMERCINHO</v>
          </cell>
        </row>
        <row r="189">
          <cell r="A189" t="str">
            <v>CONCEIÇÃO DA APARECIDA</v>
          </cell>
        </row>
        <row r="190">
          <cell r="A190" t="str">
            <v>CONCEIÇÃO DA BARRA DE MINAS</v>
          </cell>
        </row>
        <row r="191">
          <cell r="A191" t="str">
            <v>CONCEIÇÃO DAS ALAGOAS</v>
          </cell>
        </row>
        <row r="192">
          <cell r="A192" t="str">
            <v>CONCEIÇÃO DAS PEDRAS</v>
          </cell>
        </row>
        <row r="193">
          <cell r="A193" t="str">
            <v>CONCEIÇÃO DE IPANEMA</v>
          </cell>
        </row>
        <row r="194">
          <cell r="A194" t="str">
            <v>CONCEIÇÃO DO MATO DENTRO</v>
          </cell>
        </row>
        <row r="195">
          <cell r="A195" t="str">
            <v>CONCEIÇÃO DO PARÁ</v>
          </cell>
        </row>
        <row r="196">
          <cell r="A196" t="str">
            <v>CONCEIÇÃO DO RIO VERDE</v>
          </cell>
        </row>
        <row r="197">
          <cell r="A197" t="str">
            <v>CONCEIÇÃO DOS OUROS</v>
          </cell>
        </row>
        <row r="198">
          <cell r="A198" t="str">
            <v>CÔNEGO MARINHO</v>
          </cell>
        </row>
        <row r="199">
          <cell r="A199" t="str">
            <v>CONFINS</v>
          </cell>
        </row>
        <row r="200">
          <cell r="A200" t="str">
            <v>CONGONHAL</v>
          </cell>
        </row>
        <row r="201">
          <cell r="A201" t="str">
            <v>CONGONHAS</v>
          </cell>
        </row>
        <row r="202">
          <cell r="A202" t="str">
            <v>CONGONHAS DO NORTE</v>
          </cell>
        </row>
        <row r="203">
          <cell r="A203" t="str">
            <v>CONQUISTA</v>
          </cell>
        </row>
        <row r="204">
          <cell r="A204" t="str">
            <v>CONSELHEIRO LAFAIETE</v>
          </cell>
        </row>
        <row r="205">
          <cell r="A205" t="str">
            <v>CONSELHEIRO PENA</v>
          </cell>
        </row>
        <row r="206">
          <cell r="A206" t="str">
            <v>CONSOLAÇÃO</v>
          </cell>
        </row>
        <row r="207">
          <cell r="A207" t="str">
            <v>CONTAGEM</v>
          </cell>
        </row>
        <row r="208">
          <cell r="A208" t="str">
            <v>COQUEIRAL</v>
          </cell>
        </row>
        <row r="209">
          <cell r="A209" t="str">
            <v>CORAÇÃO DE JESUS</v>
          </cell>
        </row>
        <row r="210">
          <cell r="A210" t="str">
            <v>CORDISBURGO</v>
          </cell>
        </row>
        <row r="211">
          <cell r="A211" t="str">
            <v>CORDISLÂNDIA</v>
          </cell>
        </row>
        <row r="212">
          <cell r="A212" t="str">
            <v>CORINTO</v>
          </cell>
        </row>
        <row r="213">
          <cell r="A213" t="str">
            <v>COROACI</v>
          </cell>
        </row>
        <row r="214">
          <cell r="A214" t="str">
            <v>COROMANDEL</v>
          </cell>
        </row>
        <row r="215">
          <cell r="A215" t="str">
            <v>CORONEL FABRICIANO</v>
          </cell>
        </row>
        <row r="216">
          <cell r="A216" t="str">
            <v>CORONEL MURTA</v>
          </cell>
        </row>
        <row r="217">
          <cell r="A217" t="str">
            <v>CORONEL PACHECO</v>
          </cell>
        </row>
        <row r="218">
          <cell r="A218" t="str">
            <v>CORONEL XAVIER CHAVES</v>
          </cell>
        </row>
        <row r="219">
          <cell r="A219" t="str">
            <v>CÓRREGO DANTA</v>
          </cell>
        </row>
        <row r="220">
          <cell r="A220" t="str">
            <v>CÓRREGO DO BOM JESUS</v>
          </cell>
        </row>
        <row r="221">
          <cell r="A221" t="str">
            <v>CÓRREGO FUNDO</v>
          </cell>
        </row>
        <row r="222">
          <cell r="A222" t="str">
            <v>CÓRREGO NOVO</v>
          </cell>
        </row>
        <row r="223">
          <cell r="A223" t="str">
            <v>COUTO DE MAGALHÃES DE MINAS</v>
          </cell>
        </row>
        <row r="224">
          <cell r="A224" t="str">
            <v>CRISÓLITA</v>
          </cell>
        </row>
        <row r="225">
          <cell r="A225" t="str">
            <v>CRISTAIS</v>
          </cell>
        </row>
        <row r="226">
          <cell r="A226" t="str">
            <v>CRISTÁLIA</v>
          </cell>
        </row>
        <row r="227">
          <cell r="A227" t="str">
            <v>CRISTIANO OTONI</v>
          </cell>
        </row>
        <row r="228">
          <cell r="A228" t="str">
            <v>CRISTINA</v>
          </cell>
        </row>
        <row r="229">
          <cell r="A229" t="str">
            <v>CRUCILÂNDIA</v>
          </cell>
        </row>
        <row r="230">
          <cell r="A230" t="str">
            <v>CRUZEIRO DA FORTALEZA</v>
          </cell>
        </row>
        <row r="231">
          <cell r="A231" t="str">
            <v>CRUZÍLIA</v>
          </cell>
        </row>
        <row r="232">
          <cell r="A232" t="str">
            <v>CUPARAQUE</v>
          </cell>
        </row>
        <row r="233">
          <cell r="A233" t="str">
            <v>CURRAL DE DENTRO</v>
          </cell>
        </row>
        <row r="234">
          <cell r="A234" t="str">
            <v>CURVELO</v>
          </cell>
        </row>
        <row r="235">
          <cell r="A235" t="str">
            <v>DATAS</v>
          </cell>
        </row>
        <row r="236">
          <cell r="A236" t="str">
            <v>DELFIM MOREIRA</v>
          </cell>
        </row>
        <row r="237">
          <cell r="A237" t="str">
            <v>DELFINÓPOLIS</v>
          </cell>
        </row>
        <row r="238">
          <cell r="A238" t="str">
            <v>DELTA</v>
          </cell>
        </row>
        <row r="239">
          <cell r="A239" t="str">
            <v>DESCOBERTO</v>
          </cell>
        </row>
        <row r="240">
          <cell r="A240" t="str">
            <v>DESTERRO DE ENTRE RIOS</v>
          </cell>
        </row>
        <row r="241">
          <cell r="A241" t="str">
            <v>DESTERRO DO MELO</v>
          </cell>
        </row>
        <row r="242">
          <cell r="A242" t="str">
            <v>DIAMANTINA</v>
          </cell>
        </row>
        <row r="243">
          <cell r="A243" t="str">
            <v>DIOGO DE VASCONCELOS</v>
          </cell>
        </row>
        <row r="244">
          <cell r="A244" t="str">
            <v>DIONÍSIO</v>
          </cell>
        </row>
        <row r="245">
          <cell r="A245" t="str">
            <v>DIVINÉSIA</v>
          </cell>
        </row>
        <row r="246">
          <cell r="A246" t="str">
            <v>DIVINO</v>
          </cell>
        </row>
        <row r="247">
          <cell r="A247" t="str">
            <v>DIVINO DAS LARANJEIRAS</v>
          </cell>
        </row>
        <row r="248">
          <cell r="A248" t="str">
            <v>DIVINOLÂNDIA DE MINAS</v>
          </cell>
        </row>
        <row r="249">
          <cell r="A249" t="str">
            <v>DIVINÓPOLIS</v>
          </cell>
        </row>
        <row r="250">
          <cell r="A250" t="str">
            <v>DIVISA ALEGRE</v>
          </cell>
        </row>
        <row r="251">
          <cell r="A251" t="str">
            <v>DIVISA NOVA</v>
          </cell>
        </row>
        <row r="252">
          <cell r="A252" t="str">
            <v>DIVISÓPOLIS</v>
          </cell>
        </row>
        <row r="253">
          <cell r="A253" t="str">
            <v>DOM BOSCO</v>
          </cell>
        </row>
        <row r="254">
          <cell r="A254" t="str">
            <v>DOM CAVATI</v>
          </cell>
        </row>
        <row r="255">
          <cell r="A255" t="str">
            <v>DOM JOAQUIM</v>
          </cell>
        </row>
        <row r="256">
          <cell r="A256" t="str">
            <v>DOM SILVÉRIO</v>
          </cell>
        </row>
        <row r="257">
          <cell r="A257" t="str">
            <v>DOM VIÇOSO</v>
          </cell>
        </row>
        <row r="258">
          <cell r="A258" t="str">
            <v>DONA EUZÉBIA</v>
          </cell>
        </row>
        <row r="259">
          <cell r="A259" t="str">
            <v>DORES DE CAMPOS</v>
          </cell>
        </row>
        <row r="260">
          <cell r="A260" t="str">
            <v>DORES DE GUANHÃES</v>
          </cell>
        </row>
        <row r="261">
          <cell r="A261" t="str">
            <v>DORES DO INDAIÁ</v>
          </cell>
        </row>
        <row r="262">
          <cell r="A262" t="str">
            <v>DORES DO TURVO</v>
          </cell>
        </row>
        <row r="263">
          <cell r="A263" t="str">
            <v>DORESÓPOLIS</v>
          </cell>
        </row>
        <row r="264">
          <cell r="A264" t="str">
            <v>DOURADOQUARA</v>
          </cell>
        </row>
        <row r="265">
          <cell r="A265" t="str">
            <v>DURANDÉ</v>
          </cell>
        </row>
        <row r="266">
          <cell r="A266" t="str">
            <v>ELÓI MENDES</v>
          </cell>
        </row>
        <row r="267">
          <cell r="A267" t="str">
            <v>ENGENHEIRO CALDAS</v>
          </cell>
        </row>
        <row r="268">
          <cell r="A268" t="str">
            <v>ENGENHEIRO NAVARRO</v>
          </cell>
        </row>
        <row r="269">
          <cell r="A269" t="str">
            <v>ENTRE FOLHAS</v>
          </cell>
        </row>
        <row r="270">
          <cell r="A270" t="str">
            <v>ENTRE RIOS DE MINAS</v>
          </cell>
        </row>
        <row r="271">
          <cell r="A271" t="str">
            <v>ERVÁLIA</v>
          </cell>
        </row>
        <row r="272">
          <cell r="A272" t="str">
            <v>ESMERALDAS</v>
          </cell>
        </row>
        <row r="273">
          <cell r="A273" t="str">
            <v>ESPERA FELIZ</v>
          </cell>
        </row>
        <row r="274">
          <cell r="A274" t="str">
            <v>ESPINOSA</v>
          </cell>
        </row>
        <row r="275">
          <cell r="A275" t="str">
            <v>ESPÍRITO SANTO DO DOURADO</v>
          </cell>
        </row>
        <row r="276">
          <cell r="A276" t="str">
            <v>ESTIVA</v>
          </cell>
        </row>
        <row r="277">
          <cell r="A277" t="str">
            <v>ESTRELA DALVA</v>
          </cell>
        </row>
        <row r="278">
          <cell r="A278" t="str">
            <v>ESTRELA DO INDAIÁ</v>
          </cell>
        </row>
        <row r="279">
          <cell r="A279" t="str">
            <v>ESTRELA DO SUL</v>
          </cell>
        </row>
        <row r="280">
          <cell r="A280" t="str">
            <v>EUGENÓPOLIS</v>
          </cell>
        </row>
        <row r="281">
          <cell r="A281" t="str">
            <v>EWBANK DA CÂMARA</v>
          </cell>
        </row>
        <row r="282">
          <cell r="A282" t="str">
            <v>EXTREMA</v>
          </cell>
        </row>
        <row r="283">
          <cell r="A283" t="str">
            <v>FAMA</v>
          </cell>
        </row>
        <row r="284">
          <cell r="A284" t="str">
            <v>FARIA LEMOS</v>
          </cell>
        </row>
        <row r="285">
          <cell r="A285" t="str">
            <v>FELÍCIO DOS SANTOS</v>
          </cell>
        </row>
        <row r="286">
          <cell r="A286" t="str">
            <v>FELISBURGO</v>
          </cell>
        </row>
        <row r="287">
          <cell r="A287" t="str">
            <v>FELIXLÂNDIA</v>
          </cell>
        </row>
        <row r="288">
          <cell r="A288" t="str">
            <v>FERNANDES TOURINHO</v>
          </cell>
        </row>
        <row r="289">
          <cell r="A289" t="str">
            <v>FERROS</v>
          </cell>
        </row>
        <row r="290">
          <cell r="A290" t="str">
            <v>FERVEDOURO</v>
          </cell>
        </row>
        <row r="291">
          <cell r="A291" t="str">
            <v>FLORESTAL</v>
          </cell>
        </row>
        <row r="292">
          <cell r="A292" t="str">
            <v>FORMIGA</v>
          </cell>
        </row>
        <row r="293">
          <cell r="A293" t="str">
            <v>FORMOSO</v>
          </cell>
        </row>
        <row r="294">
          <cell r="A294" t="str">
            <v>FORTALEZA DE MINAS</v>
          </cell>
        </row>
        <row r="295">
          <cell r="A295" t="str">
            <v>FORTUNA DE MINAS</v>
          </cell>
        </row>
        <row r="296">
          <cell r="A296" t="str">
            <v>FRANCISCO BADARÓ</v>
          </cell>
        </row>
        <row r="297">
          <cell r="A297" t="str">
            <v>FRANCISCO DUMONT</v>
          </cell>
        </row>
        <row r="298">
          <cell r="A298" t="str">
            <v>FRANCISCO SÁ</v>
          </cell>
        </row>
        <row r="299">
          <cell r="A299" t="str">
            <v>FRANCISCÓPOLIS</v>
          </cell>
        </row>
        <row r="300">
          <cell r="A300" t="str">
            <v>FREI GASPAR</v>
          </cell>
        </row>
        <row r="301">
          <cell r="A301" t="str">
            <v>FREI INOCÊNCIO</v>
          </cell>
        </row>
        <row r="302">
          <cell r="A302" t="str">
            <v>FREI LAGONEGRO</v>
          </cell>
        </row>
        <row r="303">
          <cell r="A303" t="str">
            <v>FRONTEIRA</v>
          </cell>
        </row>
        <row r="304">
          <cell r="A304" t="str">
            <v>FRONTEIRA DOS VALES</v>
          </cell>
        </row>
        <row r="305">
          <cell r="A305" t="str">
            <v>FRUTA DE LEITE</v>
          </cell>
        </row>
        <row r="306">
          <cell r="A306" t="str">
            <v>FRUTAL</v>
          </cell>
        </row>
        <row r="307">
          <cell r="A307" t="str">
            <v>FUNILÂNDIA</v>
          </cell>
        </row>
        <row r="308">
          <cell r="A308" t="str">
            <v>GALILÉIA</v>
          </cell>
        </row>
        <row r="309">
          <cell r="A309" t="str">
            <v>GAMELEIRAS</v>
          </cell>
        </row>
        <row r="310">
          <cell r="A310" t="str">
            <v>GLAUCILÂNDIA</v>
          </cell>
        </row>
        <row r="311">
          <cell r="A311" t="str">
            <v>GOIABEIRA</v>
          </cell>
        </row>
        <row r="312">
          <cell r="A312" t="str">
            <v>GOIANÁ</v>
          </cell>
        </row>
        <row r="313">
          <cell r="A313" t="str">
            <v>GONÇALVES</v>
          </cell>
        </row>
        <row r="314">
          <cell r="A314" t="str">
            <v>GONZAGA</v>
          </cell>
        </row>
        <row r="315">
          <cell r="A315" t="str">
            <v>GOUVEIA</v>
          </cell>
        </row>
        <row r="316">
          <cell r="A316" t="str">
            <v>GOVERNADOR VALADARES</v>
          </cell>
        </row>
        <row r="317">
          <cell r="A317" t="str">
            <v>GRÃO MOGOL</v>
          </cell>
        </row>
        <row r="318">
          <cell r="A318" t="str">
            <v>GRUPIARA</v>
          </cell>
        </row>
        <row r="319">
          <cell r="A319" t="str">
            <v>GUANHÃES</v>
          </cell>
        </row>
        <row r="320">
          <cell r="A320" t="str">
            <v>GUAPÉ</v>
          </cell>
        </row>
        <row r="321">
          <cell r="A321" t="str">
            <v>GUARACIABA</v>
          </cell>
        </row>
        <row r="322">
          <cell r="A322" t="str">
            <v>GUARACIAMA</v>
          </cell>
        </row>
        <row r="323">
          <cell r="A323" t="str">
            <v>GUARANÉSIA</v>
          </cell>
        </row>
        <row r="324">
          <cell r="A324" t="str">
            <v>GUARANI</v>
          </cell>
        </row>
        <row r="325">
          <cell r="A325" t="str">
            <v>GUARARÁ</v>
          </cell>
        </row>
        <row r="326">
          <cell r="A326" t="str">
            <v>GUARDA-MOR</v>
          </cell>
        </row>
        <row r="327">
          <cell r="A327" t="str">
            <v>GUAXUPÉ</v>
          </cell>
        </row>
        <row r="328">
          <cell r="A328" t="str">
            <v>GUIDOVAL</v>
          </cell>
        </row>
        <row r="329">
          <cell r="A329" t="str">
            <v>GUIMARÂNIA</v>
          </cell>
        </row>
        <row r="330">
          <cell r="A330" t="str">
            <v>GUIRICEMA</v>
          </cell>
        </row>
        <row r="331">
          <cell r="A331" t="str">
            <v>GURINHATÃ</v>
          </cell>
        </row>
        <row r="332">
          <cell r="A332" t="str">
            <v>HELIODORA</v>
          </cell>
        </row>
        <row r="333">
          <cell r="A333" t="str">
            <v>IAPU</v>
          </cell>
        </row>
        <row r="334">
          <cell r="A334" t="str">
            <v>IBERTIOGA</v>
          </cell>
        </row>
        <row r="335">
          <cell r="A335" t="str">
            <v>IBIÁ</v>
          </cell>
        </row>
        <row r="336">
          <cell r="A336" t="str">
            <v>IBIAÍ</v>
          </cell>
        </row>
        <row r="337">
          <cell r="A337" t="str">
            <v>IBIRACATU</v>
          </cell>
        </row>
        <row r="338">
          <cell r="A338" t="str">
            <v>IBIRACI</v>
          </cell>
        </row>
        <row r="339">
          <cell r="A339" t="str">
            <v>IBIRITÉ</v>
          </cell>
        </row>
        <row r="340">
          <cell r="A340" t="str">
            <v>IBITIÚRA DE MINAS</v>
          </cell>
        </row>
        <row r="341">
          <cell r="A341" t="str">
            <v>IBITURUNA</v>
          </cell>
        </row>
        <row r="342">
          <cell r="A342" t="str">
            <v>ICARAÍ DE MINAS</v>
          </cell>
        </row>
        <row r="343">
          <cell r="A343" t="str">
            <v>IGARAPÉ</v>
          </cell>
        </row>
        <row r="344">
          <cell r="A344" t="str">
            <v>IGARATINGA</v>
          </cell>
        </row>
        <row r="345">
          <cell r="A345" t="str">
            <v>IGUATAMA</v>
          </cell>
        </row>
        <row r="346">
          <cell r="A346" t="str">
            <v>IJACI</v>
          </cell>
        </row>
        <row r="347">
          <cell r="A347" t="str">
            <v>ILICÍNEA</v>
          </cell>
        </row>
        <row r="348">
          <cell r="A348" t="str">
            <v>IMBÉ DE MINAS</v>
          </cell>
        </row>
        <row r="349">
          <cell r="A349" t="str">
            <v>INCONFIDENTES</v>
          </cell>
        </row>
        <row r="350">
          <cell r="A350" t="str">
            <v>INDAIABIRA</v>
          </cell>
        </row>
        <row r="351">
          <cell r="A351" t="str">
            <v>INDIANÓPOLIS</v>
          </cell>
        </row>
        <row r="352">
          <cell r="A352" t="str">
            <v>INGAÍ</v>
          </cell>
        </row>
        <row r="353">
          <cell r="A353" t="str">
            <v>INHAPIM</v>
          </cell>
        </row>
        <row r="354">
          <cell r="A354" t="str">
            <v>INHAÚMA</v>
          </cell>
        </row>
        <row r="355">
          <cell r="A355" t="str">
            <v>INIMUTABA</v>
          </cell>
        </row>
        <row r="356">
          <cell r="A356" t="str">
            <v>IPABA</v>
          </cell>
        </row>
        <row r="357">
          <cell r="A357" t="str">
            <v>IPANEMA</v>
          </cell>
        </row>
        <row r="358">
          <cell r="A358" t="str">
            <v>IPATINGA</v>
          </cell>
        </row>
        <row r="359">
          <cell r="A359" t="str">
            <v>IPIAÇU</v>
          </cell>
        </row>
        <row r="360">
          <cell r="A360" t="str">
            <v>IPUIÚNA</v>
          </cell>
        </row>
        <row r="361">
          <cell r="A361" t="str">
            <v>IRAÍ DE MINAS</v>
          </cell>
        </row>
        <row r="362">
          <cell r="A362" t="str">
            <v>ITABIRA</v>
          </cell>
        </row>
        <row r="363">
          <cell r="A363" t="str">
            <v>ITABIRINHA</v>
          </cell>
        </row>
        <row r="364">
          <cell r="A364" t="str">
            <v>ITABIRITO</v>
          </cell>
        </row>
        <row r="365">
          <cell r="A365" t="str">
            <v>ITACAMBIRA</v>
          </cell>
        </row>
        <row r="366">
          <cell r="A366" t="str">
            <v>ITACARAMBI</v>
          </cell>
        </row>
        <row r="367">
          <cell r="A367" t="str">
            <v>ITAGUARA</v>
          </cell>
        </row>
        <row r="368">
          <cell r="A368" t="str">
            <v>ITAIPÉ</v>
          </cell>
        </row>
        <row r="369">
          <cell r="A369" t="str">
            <v>ITAJUBÁ</v>
          </cell>
        </row>
        <row r="370">
          <cell r="A370" t="str">
            <v>ITAMARANDIBA</v>
          </cell>
        </row>
        <row r="371">
          <cell r="A371" t="str">
            <v>ITAMARATI DE MINAS</v>
          </cell>
        </row>
        <row r="372">
          <cell r="A372" t="str">
            <v>ITAMBACURI</v>
          </cell>
        </row>
        <row r="373">
          <cell r="A373" t="str">
            <v>ITAMBÉ DO MATO DENTRO</v>
          </cell>
        </row>
        <row r="374">
          <cell r="A374" t="str">
            <v>ITAMOGI</v>
          </cell>
        </row>
        <row r="375">
          <cell r="A375" t="str">
            <v>ITAMONTE</v>
          </cell>
        </row>
        <row r="376">
          <cell r="A376" t="str">
            <v>ITANHANDU</v>
          </cell>
        </row>
        <row r="377">
          <cell r="A377" t="str">
            <v>ITANHOMI</v>
          </cell>
        </row>
        <row r="378">
          <cell r="A378" t="str">
            <v>ITAOBIM</v>
          </cell>
        </row>
        <row r="379">
          <cell r="A379" t="str">
            <v>ITAPAGIPE</v>
          </cell>
        </row>
        <row r="380">
          <cell r="A380" t="str">
            <v>ITAPECERICA</v>
          </cell>
        </row>
        <row r="381">
          <cell r="A381" t="str">
            <v>ITAPEVA</v>
          </cell>
        </row>
        <row r="382">
          <cell r="A382" t="str">
            <v>ITATIAIUÇU</v>
          </cell>
        </row>
        <row r="383">
          <cell r="A383" t="str">
            <v>ITAÚ DE MINAS</v>
          </cell>
        </row>
        <row r="384">
          <cell r="A384" t="str">
            <v>ITAÚNA</v>
          </cell>
        </row>
        <row r="385">
          <cell r="A385" t="str">
            <v>ITAVERAVA</v>
          </cell>
        </row>
        <row r="386">
          <cell r="A386" t="str">
            <v>ITINGA</v>
          </cell>
        </row>
        <row r="387">
          <cell r="A387" t="str">
            <v>ITUETA</v>
          </cell>
        </row>
        <row r="388">
          <cell r="A388" t="str">
            <v>ITUIUTABA</v>
          </cell>
        </row>
        <row r="389">
          <cell r="A389" t="str">
            <v>ITUMIRIM</v>
          </cell>
        </row>
        <row r="390">
          <cell r="A390" t="str">
            <v>ITURAMA</v>
          </cell>
        </row>
        <row r="391">
          <cell r="A391" t="str">
            <v>ITUTINGA</v>
          </cell>
        </row>
        <row r="392">
          <cell r="A392" t="str">
            <v>JABOTICATUBAS</v>
          </cell>
        </row>
        <row r="393">
          <cell r="A393" t="str">
            <v>JACINTO</v>
          </cell>
        </row>
        <row r="394">
          <cell r="A394" t="str">
            <v>JACUÍ</v>
          </cell>
        </row>
        <row r="395">
          <cell r="A395" t="str">
            <v>JACUTINGA</v>
          </cell>
        </row>
        <row r="396">
          <cell r="A396" t="str">
            <v>JAGUARAÇU</v>
          </cell>
        </row>
        <row r="397">
          <cell r="A397" t="str">
            <v>JAÍBA</v>
          </cell>
        </row>
        <row r="398">
          <cell r="A398" t="str">
            <v>JAMPRUCA</v>
          </cell>
        </row>
        <row r="399">
          <cell r="A399" t="str">
            <v>JANAÚBA</v>
          </cell>
        </row>
        <row r="400">
          <cell r="A400" t="str">
            <v>JANUÁRIA</v>
          </cell>
        </row>
        <row r="401">
          <cell r="A401" t="str">
            <v>JAPARAÍBA</v>
          </cell>
        </row>
        <row r="402">
          <cell r="A402" t="str">
            <v>JAPONVAR</v>
          </cell>
        </row>
        <row r="403">
          <cell r="A403" t="str">
            <v>JECEABA</v>
          </cell>
        </row>
        <row r="404">
          <cell r="A404" t="str">
            <v>JENIPAPO DE MINAS</v>
          </cell>
        </row>
        <row r="405">
          <cell r="A405" t="str">
            <v>JEQUERI</v>
          </cell>
        </row>
        <row r="406">
          <cell r="A406" t="str">
            <v>JEQUITAÍ</v>
          </cell>
        </row>
        <row r="407">
          <cell r="A407" t="str">
            <v>JEQUITIBÁ</v>
          </cell>
        </row>
        <row r="408">
          <cell r="A408" t="str">
            <v>JEQUITINHONHA</v>
          </cell>
        </row>
        <row r="409">
          <cell r="A409" t="str">
            <v>JESUÂNIA</v>
          </cell>
        </row>
        <row r="410">
          <cell r="A410" t="str">
            <v>JOAÍMA</v>
          </cell>
        </row>
        <row r="411">
          <cell r="A411" t="str">
            <v>JOANÉSIA</v>
          </cell>
        </row>
        <row r="412">
          <cell r="A412" t="str">
            <v>JOÃO MONLEVADE</v>
          </cell>
        </row>
        <row r="413">
          <cell r="A413" t="str">
            <v>JOÃO PINHEIRO</v>
          </cell>
        </row>
        <row r="414">
          <cell r="A414" t="str">
            <v>JOAQUIM FELÍCIO</v>
          </cell>
        </row>
        <row r="415">
          <cell r="A415" t="str">
            <v>JORDÂNIA</v>
          </cell>
        </row>
        <row r="416">
          <cell r="A416" t="str">
            <v>JOSÉ GONÇALVES DE MINAS</v>
          </cell>
        </row>
        <row r="417">
          <cell r="A417" t="str">
            <v>JOSÉ RAYDAN</v>
          </cell>
        </row>
        <row r="418">
          <cell r="A418" t="str">
            <v>JOSENÓPOLIS</v>
          </cell>
        </row>
        <row r="419">
          <cell r="A419" t="str">
            <v>JUATUBA</v>
          </cell>
        </row>
        <row r="420">
          <cell r="A420" t="str">
            <v>JUIZ DE FORA</v>
          </cell>
        </row>
        <row r="421">
          <cell r="A421" t="str">
            <v>JURAMENTO</v>
          </cell>
        </row>
        <row r="422">
          <cell r="A422" t="str">
            <v>JURUAIA</v>
          </cell>
        </row>
        <row r="423">
          <cell r="A423" t="str">
            <v>JUVENÍLIA</v>
          </cell>
        </row>
        <row r="424">
          <cell r="A424" t="str">
            <v>LADAINHA</v>
          </cell>
        </row>
        <row r="425">
          <cell r="A425" t="str">
            <v>LAGAMAR</v>
          </cell>
        </row>
        <row r="426">
          <cell r="A426" t="str">
            <v>LAGOA DA PRATA</v>
          </cell>
        </row>
        <row r="427">
          <cell r="A427" t="str">
            <v>LAGOA DOS PATOS</v>
          </cell>
        </row>
        <row r="428">
          <cell r="A428" t="str">
            <v>LAGOA DOURADA</v>
          </cell>
        </row>
        <row r="429">
          <cell r="A429" t="str">
            <v>LAGOA FORMOSA</v>
          </cell>
        </row>
        <row r="430">
          <cell r="A430" t="str">
            <v>LAGOA GRANDE</v>
          </cell>
        </row>
        <row r="431">
          <cell r="A431" t="str">
            <v>LAGOA SANTA</v>
          </cell>
        </row>
        <row r="432">
          <cell r="A432" t="str">
            <v>LAJINHA</v>
          </cell>
        </row>
        <row r="433">
          <cell r="A433" t="str">
            <v>LAMBARI</v>
          </cell>
        </row>
        <row r="434">
          <cell r="A434" t="str">
            <v>LAMIM</v>
          </cell>
        </row>
        <row r="435">
          <cell r="A435" t="str">
            <v>LARANJAL</v>
          </cell>
        </row>
        <row r="436">
          <cell r="A436" t="str">
            <v>LASSANCE</v>
          </cell>
        </row>
        <row r="437">
          <cell r="A437" t="str">
            <v>LAVRAS</v>
          </cell>
        </row>
        <row r="438">
          <cell r="A438" t="str">
            <v>LEANDRO FERREIRA</v>
          </cell>
        </row>
        <row r="439">
          <cell r="A439" t="str">
            <v>LEME DO PRADO</v>
          </cell>
        </row>
        <row r="440">
          <cell r="A440" t="str">
            <v>LEOPOLDINA</v>
          </cell>
        </row>
        <row r="441">
          <cell r="A441" t="str">
            <v>LIBERDADE</v>
          </cell>
        </row>
        <row r="442">
          <cell r="A442" t="str">
            <v>LIMA DUARTE</v>
          </cell>
        </row>
        <row r="443">
          <cell r="A443" t="str">
            <v>LIMEIRA DO OESTE</v>
          </cell>
        </row>
        <row r="444">
          <cell r="A444" t="str">
            <v>LONTRA</v>
          </cell>
        </row>
        <row r="445">
          <cell r="A445" t="str">
            <v>LUISBURGO</v>
          </cell>
        </row>
        <row r="446">
          <cell r="A446" t="str">
            <v>LUISLÂNDIA</v>
          </cell>
        </row>
        <row r="447">
          <cell r="A447" t="str">
            <v>LUMINÁRIAS</v>
          </cell>
        </row>
        <row r="448">
          <cell r="A448" t="str">
            <v>LUZ</v>
          </cell>
        </row>
        <row r="449">
          <cell r="A449" t="str">
            <v>MACHACALIS</v>
          </cell>
        </row>
        <row r="450">
          <cell r="A450" t="str">
            <v>MACHADO</v>
          </cell>
        </row>
        <row r="451">
          <cell r="A451" t="str">
            <v>MADRE DE DEUS DE MINAS</v>
          </cell>
        </row>
        <row r="452">
          <cell r="A452" t="str">
            <v>MALACACHETA</v>
          </cell>
        </row>
        <row r="453">
          <cell r="A453" t="str">
            <v>MAMONAS</v>
          </cell>
        </row>
        <row r="454">
          <cell r="A454" t="str">
            <v>MANGA</v>
          </cell>
        </row>
        <row r="455">
          <cell r="A455" t="str">
            <v>MANHUAÇU</v>
          </cell>
        </row>
        <row r="456">
          <cell r="A456" t="str">
            <v>MANHUMIRIM</v>
          </cell>
        </row>
        <row r="457">
          <cell r="A457" t="str">
            <v>MANTENA</v>
          </cell>
        </row>
        <row r="458">
          <cell r="A458" t="str">
            <v>MAR DE ESPANHA</v>
          </cell>
        </row>
        <row r="459">
          <cell r="A459" t="str">
            <v>MARAVILHAS</v>
          </cell>
        </row>
        <row r="460">
          <cell r="A460" t="str">
            <v>MARIA DA FÉ</v>
          </cell>
        </row>
        <row r="461">
          <cell r="A461" t="str">
            <v>MARIANA</v>
          </cell>
        </row>
        <row r="462">
          <cell r="A462" t="str">
            <v>MARILAC</v>
          </cell>
        </row>
        <row r="463">
          <cell r="A463" t="str">
            <v>MÁRIO CAMPOS</v>
          </cell>
        </row>
        <row r="464">
          <cell r="A464" t="str">
            <v>MARIPÁ DE MINAS</v>
          </cell>
        </row>
        <row r="465">
          <cell r="A465" t="str">
            <v>MARLIÉRIA</v>
          </cell>
        </row>
        <row r="466">
          <cell r="A466" t="str">
            <v>MARMELÓPOLIS</v>
          </cell>
        </row>
        <row r="467">
          <cell r="A467" t="str">
            <v>MARTINHO CAMPOS</v>
          </cell>
        </row>
        <row r="468">
          <cell r="A468" t="str">
            <v>MARTINS SOARES</v>
          </cell>
        </row>
        <row r="469">
          <cell r="A469" t="str">
            <v>MATA VERDE</v>
          </cell>
        </row>
        <row r="470">
          <cell r="A470" t="str">
            <v>MATERLÂNDIA</v>
          </cell>
        </row>
        <row r="471">
          <cell r="A471" t="str">
            <v>MATEUS LEME</v>
          </cell>
        </row>
        <row r="472">
          <cell r="A472" t="str">
            <v>MATHIAS LOBATO</v>
          </cell>
        </row>
        <row r="473">
          <cell r="A473" t="str">
            <v>MATIAS BARBOSA</v>
          </cell>
        </row>
        <row r="474">
          <cell r="A474" t="str">
            <v>MATIAS CARDOSO</v>
          </cell>
        </row>
        <row r="475">
          <cell r="A475" t="str">
            <v>MATIPÓ</v>
          </cell>
        </row>
        <row r="476">
          <cell r="A476" t="str">
            <v>MATO VERDE</v>
          </cell>
        </row>
        <row r="477">
          <cell r="A477" t="str">
            <v>MATOZINHOS</v>
          </cell>
        </row>
        <row r="478">
          <cell r="A478" t="str">
            <v>MATUTINA</v>
          </cell>
        </row>
        <row r="479">
          <cell r="A479" t="str">
            <v>MEDEIROS</v>
          </cell>
        </row>
        <row r="480">
          <cell r="A480" t="str">
            <v>MEDINA</v>
          </cell>
        </row>
        <row r="481">
          <cell r="A481" t="str">
            <v>MENDES PIMENTEL</v>
          </cell>
        </row>
        <row r="482">
          <cell r="A482" t="str">
            <v>MERCÊS</v>
          </cell>
        </row>
        <row r="483">
          <cell r="A483" t="str">
            <v>MESQUITA</v>
          </cell>
        </row>
        <row r="484">
          <cell r="A484" t="str">
            <v>MINAS NOVAS</v>
          </cell>
        </row>
        <row r="485">
          <cell r="A485" t="str">
            <v>MINDURI</v>
          </cell>
        </row>
        <row r="486">
          <cell r="A486" t="str">
            <v>MIRABELA</v>
          </cell>
        </row>
        <row r="487">
          <cell r="A487" t="str">
            <v>MIRADOURO</v>
          </cell>
        </row>
        <row r="488">
          <cell r="A488" t="str">
            <v>MIRAÍ</v>
          </cell>
        </row>
        <row r="489">
          <cell r="A489" t="str">
            <v>MIRAVÂNIA</v>
          </cell>
        </row>
        <row r="490">
          <cell r="A490" t="str">
            <v>MOEDA</v>
          </cell>
        </row>
        <row r="491">
          <cell r="A491" t="str">
            <v>MOEMA</v>
          </cell>
        </row>
        <row r="492">
          <cell r="A492" t="str">
            <v>MONJOLOS</v>
          </cell>
        </row>
        <row r="493">
          <cell r="A493" t="str">
            <v>MONSENHOR PAULO</v>
          </cell>
        </row>
        <row r="494">
          <cell r="A494" t="str">
            <v>MONTALVÂNIA</v>
          </cell>
        </row>
        <row r="495">
          <cell r="A495" t="str">
            <v>MONTE ALEGRE DE MINAS</v>
          </cell>
        </row>
        <row r="496">
          <cell r="A496" t="str">
            <v>MONTE AZUL</v>
          </cell>
        </row>
        <row r="497">
          <cell r="A497" t="str">
            <v>MONTE BELO</v>
          </cell>
        </row>
        <row r="498">
          <cell r="A498" t="str">
            <v>MONTE CARMELO</v>
          </cell>
        </row>
        <row r="499">
          <cell r="A499" t="str">
            <v>MONTE FORMOSO</v>
          </cell>
        </row>
        <row r="500">
          <cell r="A500" t="str">
            <v>MONTE SANTO DE MINAS</v>
          </cell>
        </row>
        <row r="501">
          <cell r="A501" t="str">
            <v>MONTE SIÃO</v>
          </cell>
        </row>
        <row r="502">
          <cell r="A502" t="str">
            <v>MONTES CLAROS</v>
          </cell>
        </row>
        <row r="503">
          <cell r="A503" t="str">
            <v>MONTEZUMA</v>
          </cell>
        </row>
        <row r="504">
          <cell r="A504" t="str">
            <v>MORADA NOVA DE MINAS</v>
          </cell>
        </row>
        <row r="505">
          <cell r="A505" t="str">
            <v>MORRO DA GARÇA</v>
          </cell>
        </row>
        <row r="506">
          <cell r="A506" t="str">
            <v>MORRO DO PILAR</v>
          </cell>
        </row>
        <row r="507">
          <cell r="A507" t="str">
            <v>MUNHOZ</v>
          </cell>
        </row>
        <row r="508">
          <cell r="A508" t="str">
            <v>MURIAÉ</v>
          </cell>
        </row>
        <row r="509">
          <cell r="A509" t="str">
            <v>MUTUM</v>
          </cell>
        </row>
        <row r="510">
          <cell r="A510" t="str">
            <v>MUZAMBINHO</v>
          </cell>
        </row>
        <row r="511">
          <cell r="A511" t="str">
            <v>NACIP RAYDAN</v>
          </cell>
        </row>
        <row r="512">
          <cell r="A512" t="str">
            <v>NANUQUE</v>
          </cell>
        </row>
        <row r="513">
          <cell r="A513" t="str">
            <v>NAQUE</v>
          </cell>
        </row>
        <row r="514">
          <cell r="A514" t="str">
            <v>NATALÂNDIA</v>
          </cell>
        </row>
        <row r="515">
          <cell r="A515" t="str">
            <v>NATÉRCIA</v>
          </cell>
        </row>
        <row r="516">
          <cell r="A516" t="str">
            <v>NAZARENO</v>
          </cell>
        </row>
        <row r="517">
          <cell r="A517" t="str">
            <v>NEPOMUCENO</v>
          </cell>
        </row>
        <row r="518">
          <cell r="A518" t="str">
            <v>NINHEIRA</v>
          </cell>
        </row>
        <row r="519">
          <cell r="A519" t="str">
            <v>NOVA BELÉM</v>
          </cell>
        </row>
        <row r="520">
          <cell r="A520" t="str">
            <v>NOVA ERA</v>
          </cell>
        </row>
        <row r="521">
          <cell r="A521" t="str">
            <v>NOVA LIMA</v>
          </cell>
        </row>
        <row r="522">
          <cell r="A522" t="str">
            <v>NOVA MÓDICA</v>
          </cell>
        </row>
        <row r="523">
          <cell r="A523" t="str">
            <v>NOVA PONTE</v>
          </cell>
        </row>
        <row r="524">
          <cell r="A524" t="str">
            <v>NOVA PORTEIRINHA</v>
          </cell>
        </row>
        <row r="525">
          <cell r="A525" t="str">
            <v>NOVA RESENDE</v>
          </cell>
        </row>
        <row r="526">
          <cell r="A526" t="str">
            <v>NOVA SERRANA</v>
          </cell>
        </row>
        <row r="527">
          <cell r="A527" t="str">
            <v>NOVA UNIÃO</v>
          </cell>
        </row>
        <row r="528">
          <cell r="A528" t="str">
            <v>NOVO CRUZEIRO</v>
          </cell>
        </row>
        <row r="529">
          <cell r="A529" t="str">
            <v>NOVO ORIENTE DE MINAS</v>
          </cell>
        </row>
        <row r="530">
          <cell r="A530" t="str">
            <v>NOVORIZONTE</v>
          </cell>
        </row>
        <row r="531">
          <cell r="A531" t="str">
            <v>OLARIA</v>
          </cell>
        </row>
        <row r="532">
          <cell r="A532" t="str">
            <v>OLHOS-D'ÁGUA</v>
          </cell>
        </row>
        <row r="533">
          <cell r="A533" t="str">
            <v>OLÍMPIO NORONHA</v>
          </cell>
        </row>
        <row r="534">
          <cell r="A534" t="str">
            <v>OLIVEIRA</v>
          </cell>
        </row>
        <row r="535">
          <cell r="A535" t="str">
            <v>OLIVEIRA FORTES</v>
          </cell>
        </row>
        <row r="536">
          <cell r="A536" t="str">
            <v>ONÇA DE PITANGUI</v>
          </cell>
        </row>
        <row r="537">
          <cell r="A537" t="str">
            <v>ORATÓRIOS</v>
          </cell>
        </row>
        <row r="538">
          <cell r="A538" t="str">
            <v>ORIZÂNIA</v>
          </cell>
        </row>
        <row r="539">
          <cell r="A539" t="str">
            <v>OURO BRANCO</v>
          </cell>
        </row>
        <row r="540">
          <cell r="A540" t="str">
            <v>OURO FINO</v>
          </cell>
        </row>
        <row r="541">
          <cell r="A541" t="str">
            <v>OURO PRETO</v>
          </cell>
        </row>
        <row r="542">
          <cell r="A542" t="str">
            <v>OURO VERDE DE MINAS</v>
          </cell>
        </row>
        <row r="543">
          <cell r="A543" t="str">
            <v>PADRE CARVALHO</v>
          </cell>
        </row>
        <row r="544">
          <cell r="A544" t="str">
            <v>PADRE PARAÍSO</v>
          </cell>
        </row>
        <row r="545">
          <cell r="A545" t="str">
            <v>PAI PEDRO</v>
          </cell>
        </row>
        <row r="546">
          <cell r="A546" t="str">
            <v>PAINEIRAS</v>
          </cell>
        </row>
        <row r="547">
          <cell r="A547" t="str">
            <v>PAINS</v>
          </cell>
        </row>
        <row r="548">
          <cell r="A548" t="str">
            <v>PAIVA</v>
          </cell>
        </row>
        <row r="549">
          <cell r="A549" t="str">
            <v>PALMA</v>
          </cell>
        </row>
        <row r="550">
          <cell r="A550" t="str">
            <v>PALMÓPOLIS</v>
          </cell>
        </row>
        <row r="551">
          <cell r="A551" t="str">
            <v>PAPAGAIOS</v>
          </cell>
        </row>
        <row r="552">
          <cell r="A552" t="str">
            <v>PARÁ DE MINAS</v>
          </cell>
        </row>
        <row r="553">
          <cell r="A553" t="str">
            <v>PARACATU</v>
          </cell>
        </row>
        <row r="554">
          <cell r="A554" t="str">
            <v>PARAGUAÇU</v>
          </cell>
        </row>
        <row r="555">
          <cell r="A555" t="str">
            <v>PARAISÓPOLIS</v>
          </cell>
        </row>
        <row r="556">
          <cell r="A556" t="str">
            <v>PARAOPEBA</v>
          </cell>
        </row>
        <row r="557">
          <cell r="A557" t="str">
            <v>PASSA QUATRO</v>
          </cell>
        </row>
        <row r="558">
          <cell r="A558" t="str">
            <v>PASSA TEMPO</v>
          </cell>
        </row>
        <row r="559">
          <cell r="A559" t="str">
            <v>PASSA VINTE</v>
          </cell>
        </row>
        <row r="560">
          <cell r="A560" t="str">
            <v>PASSABÉM</v>
          </cell>
        </row>
        <row r="561">
          <cell r="A561" t="str">
            <v>PASSOS</v>
          </cell>
        </row>
        <row r="562">
          <cell r="A562" t="str">
            <v>PATIS</v>
          </cell>
        </row>
        <row r="563">
          <cell r="A563" t="str">
            <v>PATOS DE MINAS</v>
          </cell>
        </row>
        <row r="564">
          <cell r="A564" t="str">
            <v>PATROCÍNIO</v>
          </cell>
        </row>
        <row r="565">
          <cell r="A565" t="str">
            <v>PATROCÍNIO DO MURIAÉ</v>
          </cell>
        </row>
        <row r="566">
          <cell r="A566" t="str">
            <v>PAULA CÂNDIDO</v>
          </cell>
        </row>
        <row r="567">
          <cell r="A567" t="str">
            <v>PAULISTAS</v>
          </cell>
        </row>
        <row r="568">
          <cell r="A568" t="str">
            <v>PAVÃO</v>
          </cell>
        </row>
        <row r="569">
          <cell r="A569" t="str">
            <v>PEÇANHA</v>
          </cell>
        </row>
        <row r="570">
          <cell r="A570" t="str">
            <v>PEDRA AZUL</v>
          </cell>
        </row>
        <row r="571">
          <cell r="A571" t="str">
            <v>PEDRA BONITA</v>
          </cell>
        </row>
        <row r="572">
          <cell r="A572" t="str">
            <v>PEDRA DO ANTA</v>
          </cell>
        </row>
        <row r="573">
          <cell r="A573" t="str">
            <v>PEDRA DO INDAIÁ</v>
          </cell>
        </row>
        <row r="574">
          <cell r="A574" t="str">
            <v>PEDRA DOURADA</v>
          </cell>
        </row>
        <row r="575">
          <cell r="A575" t="str">
            <v>PEDRALVA</v>
          </cell>
        </row>
        <row r="576">
          <cell r="A576" t="str">
            <v>PEDRAS DE MARIA DA CRUZ</v>
          </cell>
        </row>
        <row r="577">
          <cell r="A577" t="str">
            <v>PEDRINÓPOLIS</v>
          </cell>
        </row>
        <row r="578">
          <cell r="A578" t="str">
            <v>PEDRO LEOPOLDO</v>
          </cell>
        </row>
        <row r="579">
          <cell r="A579" t="str">
            <v>PEDRO TEIXEIRA</v>
          </cell>
        </row>
        <row r="580">
          <cell r="A580" t="str">
            <v>PEQUERI</v>
          </cell>
        </row>
        <row r="581">
          <cell r="A581" t="str">
            <v>PEQUI</v>
          </cell>
        </row>
        <row r="582">
          <cell r="A582" t="str">
            <v>PERDIGÃO</v>
          </cell>
        </row>
        <row r="583">
          <cell r="A583" t="str">
            <v>PERDIZES</v>
          </cell>
        </row>
        <row r="584">
          <cell r="A584" t="str">
            <v>PERDÕES</v>
          </cell>
        </row>
        <row r="585">
          <cell r="A585" t="str">
            <v>PERIQUITO</v>
          </cell>
        </row>
        <row r="586">
          <cell r="A586" t="str">
            <v>PESCADOR</v>
          </cell>
        </row>
        <row r="587">
          <cell r="A587" t="str">
            <v>PIAU</v>
          </cell>
        </row>
        <row r="588">
          <cell r="A588" t="str">
            <v>PIEDADE DE CARATINGA</v>
          </cell>
        </row>
        <row r="589">
          <cell r="A589" t="str">
            <v>PIEDADE DE PONTE NOVA</v>
          </cell>
        </row>
        <row r="590">
          <cell r="A590" t="str">
            <v>PIEDADE DO RIO GRANDE</v>
          </cell>
        </row>
        <row r="591">
          <cell r="A591" t="str">
            <v>PIEDADE DOS GERAIS</v>
          </cell>
        </row>
        <row r="592">
          <cell r="A592" t="str">
            <v>PIMENTA</v>
          </cell>
        </row>
        <row r="593">
          <cell r="A593" t="str">
            <v>PINGO D'ÁGUA</v>
          </cell>
        </row>
        <row r="594">
          <cell r="A594" t="str">
            <v>PINTÓPOLIS</v>
          </cell>
        </row>
        <row r="595">
          <cell r="A595" t="str">
            <v>PIRACEMA</v>
          </cell>
        </row>
        <row r="596">
          <cell r="A596" t="str">
            <v>PIRAJUBA</v>
          </cell>
        </row>
        <row r="597">
          <cell r="A597" t="str">
            <v>PIRANGA</v>
          </cell>
        </row>
        <row r="598">
          <cell r="A598" t="str">
            <v>PIRANGUÇU</v>
          </cell>
        </row>
        <row r="599">
          <cell r="A599" t="str">
            <v>PIRANGUINHO</v>
          </cell>
        </row>
        <row r="600">
          <cell r="A600" t="str">
            <v>PIRAPETINGA</v>
          </cell>
        </row>
        <row r="601">
          <cell r="A601" t="str">
            <v>PIRAPORA</v>
          </cell>
        </row>
        <row r="602">
          <cell r="A602" t="str">
            <v>PIRAÚBA</v>
          </cell>
        </row>
        <row r="603">
          <cell r="A603" t="str">
            <v>PITANGUI</v>
          </cell>
        </row>
        <row r="604">
          <cell r="A604" t="str">
            <v>PIUMHI</v>
          </cell>
        </row>
        <row r="605">
          <cell r="A605" t="str">
            <v>PLANURA</v>
          </cell>
        </row>
        <row r="606">
          <cell r="A606" t="str">
            <v>POÇO FUNDO</v>
          </cell>
        </row>
        <row r="607">
          <cell r="A607" t="str">
            <v>POÇOS DE CALDAS</v>
          </cell>
        </row>
        <row r="608">
          <cell r="A608" t="str">
            <v>POCRANE</v>
          </cell>
        </row>
        <row r="609">
          <cell r="A609" t="str">
            <v>POMPÉU</v>
          </cell>
        </row>
        <row r="610">
          <cell r="A610" t="str">
            <v>PONTE NOVA</v>
          </cell>
        </row>
        <row r="611">
          <cell r="A611" t="str">
            <v>PONTO CHIQUE</v>
          </cell>
        </row>
        <row r="612">
          <cell r="A612" t="str">
            <v>PONTO DOS VOLANTES</v>
          </cell>
        </row>
        <row r="613">
          <cell r="A613" t="str">
            <v>PORTEIRINHA</v>
          </cell>
        </row>
        <row r="614">
          <cell r="A614" t="str">
            <v>PORTO FIRME</v>
          </cell>
        </row>
        <row r="615">
          <cell r="A615" t="str">
            <v>POTÉ</v>
          </cell>
        </row>
        <row r="616">
          <cell r="A616" t="str">
            <v>POUSO ALEGRE</v>
          </cell>
        </row>
        <row r="617">
          <cell r="A617" t="str">
            <v>POUSO ALTO</v>
          </cell>
        </row>
        <row r="618">
          <cell r="A618" t="str">
            <v>PRADOS</v>
          </cell>
        </row>
        <row r="619">
          <cell r="A619" t="str">
            <v>PRATA</v>
          </cell>
        </row>
        <row r="620">
          <cell r="A620" t="str">
            <v>PRATÁPOLIS</v>
          </cell>
        </row>
        <row r="621">
          <cell r="A621" t="str">
            <v>PRATINHA</v>
          </cell>
        </row>
        <row r="622">
          <cell r="A622" t="str">
            <v>PRESIDENTE BERNARDES</v>
          </cell>
        </row>
        <row r="623">
          <cell r="A623" t="str">
            <v>PRESIDENTE JUSCELINO</v>
          </cell>
        </row>
        <row r="624">
          <cell r="A624" t="str">
            <v>PRESIDENTE KUBITSCHEK</v>
          </cell>
        </row>
        <row r="625">
          <cell r="A625" t="str">
            <v>PRESIDENTE OLEGÁRIO</v>
          </cell>
        </row>
        <row r="626">
          <cell r="A626" t="str">
            <v>PRUDENTE DE MORAIS</v>
          </cell>
        </row>
        <row r="627">
          <cell r="A627" t="str">
            <v>QUARTEL GERAL</v>
          </cell>
        </row>
        <row r="628">
          <cell r="A628" t="str">
            <v>QUELUZITO</v>
          </cell>
        </row>
        <row r="629">
          <cell r="A629" t="str">
            <v>RAPOSOS</v>
          </cell>
        </row>
        <row r="630">
          <cell r="A630" t="str">
            <v>RAUL SOARES</v>
          </cell>
        </row>
        <row r="631">
          <cell r="A631" t="str">
            <v>RECREIO</v>
          </cell>
        </row>
        <row r="632">
          <cell r="A632" t="str">
            <v>REDUTO</v>
          </cell>
        </row>
        <row r="633">
          <cell r="A633" t="str">
            <v>RESENDE COSTA</v>
          </cell>
        </row>
        <row r="634">
          <cell r="A634" t="str">
            <v>RESPLENDOR</v>
          </cell>
        </row>
        <row r="635">
          <cell r="A635" t="str">
            <v>RESSAQUINHA</v>
          </cell>
        </row>
        <row r="636">
          <cell r="A636" t="str">
            <v>RIACHINHO</v>
          </cell>
        </row>
        <row r="637">
          <cell r="A637" t="str">
            <v>RIACHO DOS MACHADOS</v>
          </cell>
        </row>
        <row r="638">
          <cell r="A638" t="str">
            <v>RIBEIRÃO DAS NEVES</v>
          </cell>
        </row>
        <row r="639">
          <cell r="A639" t="str">
            <v>RIBEIRÃO VERMELHO</v>
          </cell>
        </row>
        <row r="640">
          <cell r="A640" t="str">
            <v>RIO ACIMA</v>
          </cell>
        </row>
        <row r="641">
          <cell r="A641" t="str">
            <v>RIO CASCA</v>
          </cell>
        </row>
        <row r="642">
          <cell r="A642" t="str">
            <v>RIO DO PRADO</v>
          </cell>
        </row>
        <row r="643">
          <cell r="A643" t="str">
            <v>RIO DOCE</v>
          </cell>
        </row>
        <row r="644">
          <cell r="A644" t="str">
            <v>RIO ESPERA</v>
          </cell>
        </row>
        <row r="645">
          <cell r="A645" t="str">
            <v>RIO MANSO</v>
          </cell>
        </row>
        <row r="646">
          <cell r="A646" t="str">
            <v>RIO NOVO</v>
          </cell>
        </row>
        <row r="647">
          <cell r="A647" t="str">
            <v>RIO PARANAÍBA</v>
          </cell>
        </row>
        <row r="648">
          <cell r="A648" t="str">
            <v>RIO PARDO DE MINAS</v>
          </cell>
        </row>
        <row r="649">
          <cell r="A649" t="str">
            <v>RIO PIRACICABA</v>
          </cell>
        </row>
        <row r="650">
          <cell r="A650" t="str">
            <v>RIO POMBA</v>
          </cell>
        </row>
        <row r="651">
          <cell r="A651" t="str">
            <v>RIO PRETO</v>
          </cell>
        </row>
        <row r="652">
          <cell r="A652" t="str">
            <v>RIO VERMELHO</v>
          </cell>
        </row>
        <row r="653">
          <cell r="A653" t="str">
            <v>RITÁPOLIS</v>
          </cell>
        </row>
        <row r="654">
          <cell r="A654" t="str">
            <v>ROCHEDO DE MINAS</v>
          </cell>
        </row>
        <row r="655">
          <cell r="A655" t="str">
            <v>RODEIRO</v>
          </cell>
        </row>
        <row r="656">
          <cell r="A656" t="str">
            <v>ROMARIA</v>
          </cell>
        </row>
        <row r="657">
          <cell r="A657" t="str">
            <v>ROSÁRIO DA LIMEIRA</v>
          </cell>
        </row>
        <row r="658">
          <cell r="A658" t="str">
            <v>RUBELITA</v>
          </cell>
        </row>
        <row r="659">
          <cell r="A659" t="str">
            <v>RUBIM</v>
          </cell>
        </row>
        <row r="660">
          <cell r="A660" t="str">
            <v>SABARÁ</v>
          </cell>
        </row>
        <row r="661">
          <cell r="A661" t="str">
            <v>SABINÓPOLIS</v>
          </cell>
        </row>
        <row r="662">
          <cell r="A662" t="str">
            <v>SACRAMENTO</v>
          </cell>
        </row>
        <row r="663">
          <cell r="A663" t="str">
            <v>SALINAS</v>
          </cell>
        </row>
        <row r="664">
          <cell r="A664" t="str">
            <v>SALTO DA DIVISA</v>
          </cell>
        </row>
        <row r="665">
          <cell r="A665" t="str">
            <v>SANTA BÁRBARA</v>
          </cell>
        </row>
        <row r="666">
          <cell r="A666" t="str">
            <v>SANTA BÁRBARA DO LESTE</v>
          </cell>
        </row>
        <row r="667">
          <cell r="A667" t="str">
            <v>SANTA BÁRBARA DO MONTE VERDE</v>
          </cell>
        </row>
        <row r="668">
          <cell r="A668" t="str">
            <v>SANTA BÁRBARA DO TUGÚRIO</v>
          </cell>
        </row>
        <row r="669">
          <cell r="A669" t="str">
            <v>SANTA CRUZ DE MINAS</v>
          </cell>
        </row>
        <row r="670">
          <cell r="A670" t="str">
            <v>SANTA CRUZ DE SALINAS</v>
          </cell>
        </row>
        <row r="671">
          <cell r="A671" t="str">
            <v>SANTA CRUZ DO ESCALVADO</v>
          </cell>
        </row>
        <row r="672">
          <cell r="A672" t="str">
            <v>SANTA EFIGÊNIA DE MINAS</v>
          </cell>
        </row>
        <row r="673">
          <cell r="A673" t="str">
            <v>SANTA FÉ DE MINAS</v>
          </cell>
        </row>
        <row r="674">
          <cell r="A674" t="str">
            <v>SANTA HELENA DE MINAS</v>
          </cell>
        </row>
        <row r="675">
          <cell r="A675" t="str">
            <v>SANTA JULIANA</v>
          </cell>
        </row>
        <row r="676">
          <cell r="A676" t="str">
            <v>SANTA LUZIA</v>
          </cell>
        </row>
        <row r="677">
          <cell r="A677" t="str">
            <v>SANTA MARGARIDA</v>
          </cell>
        </row>
        <row r="678">
          <cell r="A678" t="str">
            <v>SANTA MARIA DE ITABIRA</v>
          </cell>
        </row>
        <row r="679">
          <cell r="A679" t="str">
            <v>SANTA MARIA DO SALTO</v>
          </cell>
        </row>
        <row r="680">
          <cell r="A680" t="str">
            <v>SANTA MARIA DO SUAÇUÍ</v>
          </cell>
        </row>
        <row r="681">
          <cell r="A681" t="str">
            <v>SANTA RITA DE CALDAS</v>
          </cell>
        </row>
        <row r="682">
          <cell r="A682" t="str">
            <v>SANTA RITA DE IBITIPOCA</v>
          </cell>
        </row>
        <row r="683">
          <cell r="A683" t="str">
            <v>SANTA RITA DE JACUTINGA</v>
          </cell>
        </row>
        <row r="684">
          <cell r="A684" t="str">
            <v>SANTA RITA DE MINAS</v>
          </cell>
        </row>
        <row r="685">
          <cell r="A685" t="str">
            <v>SANTA RITA DO ITUETO</v>
          </cell>
        </row>
        <row r="686">
          <cell r="A686" t="str">
            <v>SANTA RITA DO SAPUCAÍ</v>
          </cell>
        </row>
        <row r="687">
          <cell r="A687" t="str">
            <v>SANTA ROSA DA SERRA</v>
          </cell>
        </row>
        <row r="688">
          <cell r="A688" t="str">
            <v>SANTA VITÓRIA</v>
          </cell>
        </row>
        <row r="689">
          <cell r="A689" t="str">
            <v>SANTANA DA VARGEM</v>
          </cell>
        </row>
        <row r="690">
          <cell r="A690" t="str">
            <v>SANTANA DE CATAGUASES</v>
          </cell>
        </row>
        <row r="691">
          <cell r="A691" t="str">
            <v>SANTANA DE PIRAPAMA</v>
          </cell>
        </row>
        <row r="692">
          <cell r="A692" t="str">
            <v>SANTANA DO DESERTO</v>
          </cell>
        </row>
        <row r="693">
          <cell r="A693" t="str">
            <v>SANTANA DO GARAMBÉU</v>
          </cell>
        </row>
        <row r="694">
          <cell r="A694" t="str">
            <v>SANTANA DO JACARÉ</v>
          </cell>
        </row>
        <row r="695">
          <cell r="A695" t="str">
            <v>SANTANA DO MANHUAÇU</v>
          </cell>
        </row>
        <row r="696">
          <cell r="A696" t="str">
            <v>SANTANA DO PARAÍSO</v>
          </cell>
        </row>
        <row r="697">
          <cell r="A697" t="str">
            <v>SANTANA DO RIACHO</v>
          </cell>
        </row>
        <row r="698">
          <cell r="A698" t="str">
            <v>SANTANA DOS MONTES</v>
          </cell>
        </row>
        <row r="699">
          <cell r="A699" t="str">
            <v>SANTO ANTÔNIO DO AMPARO</v>
          </cell>
        </row>
        <row r="700">
          <cell r="A700" t="str">
            <v>SANTO ANTÔNIO DO AVENTUREIRO</v>
          </cell>
        </row>
        <row r="701">
          <cell r="A701" t="str">
            <v>SANTO ANTÔNIO DO GRAMA</v>
          </cell>
        </row>
        <row r="702">
          <cell r="A702" t="str">
            <v>SANTO ANTÔNIO DO ITAMBÉ</v>
          </cell>
        </row>
        <row r="703">
          <cell r="A703" t="str">
            <v>SANTO ANTÔNIO DO JACINTO</v>
          </cell>
        </row>
        <row r="704">
          <cell r="A704" t="str">
            <v>SANTO ANTÔNIO DO MONTE</v>
          </cell>
        </row>
        <row r="705">
          <cell r="A705" t="str">
            <v>SANTO ANTÔNIO DO RETIRO</v>
          </cell>
        </row>
        <row r="706">
          <cell r="A706" t="str">
            <v>SANTO ANTÔNIO DO RIO ABAIXO</v>
          </cell>
        </row>
        <row r="707">
          <cell r="A707" t="str">
            <v>SANTO HIPÓLITO</v>
          </cell>
        </row>
        <row r="708">
          <cell r="A708" t="str">
            <v>SANTOS DUMONT</v>
          </cell>
        </row>
        <row r="709">
          <cell r="A709" t="str">
            <v>SÃO BENTO ABADE</v>
          </cell>
        </row>
        <row r="710">
          <cell r="A710" t="str">
            <v>SÃO BRÁS DO SUAÇUÍ</v>
          </cell>
        </row>
        <row r="711">
          <cell r="A711" t="str">
            <v>SÃO DOMINGOS DAS DORES</v>
          </cell>
        </row>
        <row r="712">
          <cell r="A712" t="str">
            <v>SÃO DOMINGOS DO PRATA</v>
          </cell>
        </row>
        <row r="713">
          <cell r="A713" t="str">
            <v>SÃO FÉLIX DE MINAS</v>
          </cell>
        </row>
        <row r="714">
          <cell r="A714" t="str">
            <v>SÃO FRANCISCO</v>
          </cell>
        </row>
        <row r="715">
          <cell r="A715" t="str">
            <v>SÃO FRANCISCO DE PAULA</v>
          </cell>
        </row>
        <row r="716">
          <cell r="A716" t="str">
            <v>SÃO FRANCISCO DE SALES</v>
          </cell>
        </row>
        <row r="717">
          <cell r="A717" t="str">
            <v>SÃO FRANCISCO DO GLÓRIA</v>
          </cell>
        </row>
        <row r="718">
          <cell r="A718" t="str">
            <v>SÃO GERALDO</v>
          </cell>
        </row>
        <row r="719">
          <cell r="A719" t="str">
            <v>SÃO GERALDO DA PIEDADE</v>
          </cell>
        </row>
        <row r="720">
          <cell r="A720" t="str">
            <v>SÃO GERALDO DO BAIXIO</v>
          </cell>
        </row>
        <row r="721">
          <cell r="A721" t="str">
            <v>SÃO GONÇALO DO ABAETÉ</v>
          </cell>
        </row>
        <row r="722">
          <cell r="A722" t="str">
            <v>SÃO GONÇALO DO PARÁ</v>
          </cell>
        </row>
        <row r="723">
          <cell r="A723" t="str">
            <v>SÃO GONÇALO DO RIO ABAIXO</v>
          </cell>
        </row>
        <row r="724">
          <cell r="A724" t="str">
            <v>SÃO GONÇALO DO RIO PRETO</v>
          </cell>
        </row>
        <row r="725">
          <cell r="A725" t="str">
            <v>SÃO GONÇALO DO SAPUCAÍ</v>
          </cell>
        </row>
        <row r="726">
          <cell r="A726" t="str">
            <v>SÃO GOTARDO</v>
          </cell>
        </row>
        <row r="727">
          <cell r="A727" t="str">
            <v>SÃO JOÃO BATISTA DO GLÓRIA</v>
          </cell>
        </row>
        <row r="728">
          <cell r="A728" t="str">
            <v>SÃO JOÃO DA LAGOA</v>
          </cell>
        </row>
        <row r="729">
          <cell r="A729" t="str">
            <v>SÃO JOÃO DA MATA</v>
          </cell>
        </row>
        <row r="730">
          <cell r="A730" t="str">
            <v>SÃO JOÃO DA PONTE</v>
          </cell>
        </row>
        <row r="731">
          <cell r="A731" t="str">
            <v>SÃO JOÃO DAS MISSÕES</v>
          </cell>
        </row>
        <row r="732">
          <cell r="A732" t="str">
            <v>SÃO JOÃO DEL REI</v>
          </cell>
        </row>
        <row r="733">
          <cell r="A733" t="str">
            <v>SÃO JOÃO DO MANHUAÇU</v>
          </cell>
        </row>
        <row r="734">
          <cell r="A734" t="str">
            <v>SÃO JOÃO DO MANTENINHA</v>
          </cell>
        </row>
        <row r="735">
          <cell r="A735" t="str">
            <v>SÃO JOÃO DO ORIENTE</v>
          </cell>
        </row>
        <row r="736">
          <cell r="A736" t="str">
            <v>SÃO JOÃO DO PACUÍ</v>
          </cell>
        </row>
        <row r="737">
          <cell r="A737" t="str">
            <v>SÃO JOÃO DO PARAÍSO</v>
          </cell>
        </row>
        <row r="738">
          <cell r="A738" t="str">
            <v>SÃO JOÃO EVANGELISTA</v>
          </cell>
        </row>
        <row r="739">
          <cell r="A739" t="str">
            <v>SÃO JOÃO NEPOMUCENO</v>
          </cell>
        </row>
        <row r="740">
          <cell r="A740" t="str">
            <v>SÃO JOAQUIM DE BICAS</v>
          </cell>
        </row>
        <row r="741">
          <cell r="A741" t="str">
            <v>SÃO JOSÉ DA BARRA</v>
          </cell>
        </row>
        <row r="742">
          <cell r="A742" t="str">
            <v>SÃO JOSÉ DA LAPA</v>
          </cell>
        </row>
        <row r="743">
          <cell r="A743" t="str">
            <v>SÃO JOSÉ DA SAFIRA</v>
          </cell>
        </row>
        <row r="744">
          <cell r="A744" t="str">
            <v>SÃO JOSÉ DA VARGINHA</v>
          </cell>
        </row>
        <row r="745">
          <cell r="A745" t="str">
            <v>SÃO JOSÉ DO ALEGRE</v>
          </cell>
        </row>
        <row r="746">
          <cell r="A746" t="str">
            <v>SÃO JOSÉ DO DIVINO</v>
          </cell>
        </row>
        <row r="747">
          <cell r="A747" t="str">
            <v>SÃO JOSÉ DO GOIABAL</v>
          </cell>
        </row>
        <row r="748">
          <cell r="A748" t="str">
            <v>SÃO JOSÉ DO JACURI</v>
          </cell>
        </row>
        <row r="749">
          <cell r="A749" t="str">
            <v>SÃO JOSÉ DO MANTIMENTO</v>
          </cell>
        </row>
        <row r="750">
          <cell r="A750" t="str">
            <v>SÃO LOURENÇO</v>
          </cell>
        </row>
        <row r="751">
          <cell r="A751" t="str">
            <v>SÃO MIGUEL DO ANTA</v>
          </cell>
        </row>
        <row r="752">
          <cell r="A752" t="str">
            <v>SÃO PEDRO DA UNIÃO</v>
          </cell>
        </row>
        <row r="753">
          <cell r="A753" t="str">
            <v>SÃO PEDRO DO SUAÇUÍ</v>
          </cell>
        </row>
        <row r="754">
          <cell r="A754" t="str">
            <v>SÃO PEDRO DOS FERROS</v>
          </cell>
        </row>
        <row r="755">
          <cell r="A755" t="str">
            <v>SÃO ROMÃO</v>
          </cell>
        </row>
        <row r="756">
          <cell r="A756" t="str">
            <v>SÃO ROQUE DE MINAS</v>
          </cell>
        </row>
        <row r="757">
          <cell r="A757" t="str">
            <v>SÃO SEBASTIÃO DA BELA VISTA</v>
          </cell>
        </row>
        <row r="758">
          <cell r="A758" t="str">
            <v>SÃO SEBASTIÃO DA VARGEM ALEGRE</v>
          </cell>
        </row>
        <row r="759">
          <cell r="A759" t="str">
            <v>SÃO SEBASTIÃO DO ANTA</v>
          </cell>
        </row>
        <row r="760">
          <cell r="A760" t="str">
            <v>SÃO SEBASTIÃO DO MARANHÃO</v>
          </cell>
        </row>
        <row r="761">
          <cell r="A761" t="str">
            <v>SÃO SEBASTIÃO DO OESTE</v>
          </cell>
        </row>
        <row r="762">
          <cell r="A762" t="str">
            <v>SÃO SEBASTIÃO DO PARAÍSO</v>
          </cell>
        </row>
        <row r="763">
          <cell r="A763" t="str">
            <v>SÃO SEBASTIÃO DO RIO PRETO</v>
          </cell>
        </row>
        <row r="764">
          <cell r="A764" t="str">
            <v>SÃO SEBASTIÃO DO RIO VERDE</v>
          </cell>
        </row>
        <row r="765">
          <cell r="A765" t="str">
            <v>SÃO THOMÉ DAS LETRAS</v>
          </cell>
        </row>
        <row r="766">
          <cell r="A766" t="str">
            <v>SÃO TIAGO</v>
          </cell>
        </row>
        <row r="767">
          <cell r="A767" t="str">
            <v>SÃO TOMÁS DE AQUINO</v>
          </cell>
        </row>
        <row r="768">
          <cell r="A768" t="str">
            <v>SÃO VICENTE DE MINAS</v>
          </cell>
        </row>
        <row r="769">
          <cell r="A769" t="str">
            <v>SAPUCAÍ-MIRIM</v>
          </cell>
        </row>
        <row r="770">
          <cell r="A770" t="str">
            <v>SARDOÁ</v>
          </cell>
        </row>
        <row r="771">
          <cell r="A771" t="str">
            <v>SARZEDO</v>
          </cell>
        </row>
        <row r="772">
          <cell r="A772" t="str">
            <v>SEM-PEIXE</v>
          </cell>
        </row>
        <row r="773">
          <cell r="A773" t="str">
            <v>SENADOR AMARAL</v>
          </cell>
        </row>
        <row r="774">
          <cell r="A774" t="str">
            <v>SENADOR CORTES</v>
          </cell>
        </row>
        <row r="775">
          <cell r="A775" t="str">
            <v>SENADOR FIRMINO</v>
          </cell>
        </row>
        <row r="776">
          <cell r="A776" t="str">
            <v>SENADOR JOSÉ BENTO</v>
          </cell>
        </row>
        <row r="777">
          <cell r="A777" t="str">
            <v>SENADOR MODESTINO GONÇALVES</v>
          </cell>
        </row>
        <row r="778">
          <cell r="A778" t="str">
            <v>SENHORA DE OLIVEIRA</v>
          </cell>
        </row>
        <row r="779">
          <cell r="A779" t="str">
            <v>SENHORA DO PORTO</v>
          </cell>
        </row>
        <row r="780">
          <cell r="A780" t="str">
            <v>SENHORA DOS REMÉDIOS</v>
          </cell>
        </row>
        <row r="781">
          <cell r="A781" t="str">
            <v>SERICITA</v>
          </cell>
        </row>
        <row r="782">
          <cell r="A782" t="str">
            <v>SERITINGA</v>
          </cell>
        </row>
        <row r="783">
          <cell r="A783" t="str">
            <v>SERRA AZUL DE MINAS</v>
          </cell>
        </row>
        <row r="784">
          <cell r="A784" t="str">
            <v>SERRA DA SAUDADE</v>
          </cell>
        </row>
        <row r="785">
          <cell r="A785" t="str">
            <v>SERRA DO SALITRE</v>
          </cell>
        </row>
        <row r="786">
          <cell r="A786" t="str">
            <v>SERRA DOS AIMORÉS</v>
          </cell>
        </row>
        <row r="787">
          <cell r="A787" t="str">
            <v>SERRANIA</v>
          </cell>
        </row>
        <row r="788">
          <cell r="A788" t="str">
            <v>SERRANÓPOLIS DE MINAS</v>
          </cell>
        </row>
        <row r="789">
          <cell r="A789" t="str">
            <v>SERRANOS</v>
          </cell>
        </row>
        <row r="790">
          <cell r="A790" t="str">
            <v>SERRO</v>
          </cell>
        </row>
        <row r="791">
          <cell r="A791" t="str">
            <v>SETE LAGOAS</v>
          </cell>
        </row>
        <row r="792">
          <cell r="A792" t="str">
            <v>SETUBINHA</v>
          </cell>
        </row>
        <row r="793">
          <cell r="A793" t="str">
            <v>SILVEIRÂNIA</v>
          </cell>
        </row>
        <row r="794">
          <cell r="A794" t="str">
            <v>SILVIANÓPOLIS</v>
          </cell>
        </row>
        <row r="795">
          <cell r="A795" t="str">
            <v>SIMÃO PEREIRA</v>
          </cell>
        </row>
        <row r="796">
          <cell r="A796" t="str">
            <v>SIMONÉSIA</v>
          </cell>
        </row>
        <row r="797">
          <cell r="A797" t="str">
            <v>SOBRÁLIA</v>
          </cell>
        </row>
        <row r="798">
          <cell r="A798" t="str">
            <v>SOLEDADE DE MINAS</v>
          </cell>
        </row>
        <row r="799">
          <cell r="A799" t="str">
            <v>TABULEIRO</v>
          </cell>
        </row>
        <row r="800">
          <cell r="A800" t="str">
            <v>TAIOBEIRAS</v>
          </cell>
        </row>
        <row r="801">
          <cell r="A801" t="str">
            <v>TAPARUBA</v>
          </cell>
        </row>
        <row r="802">
          <cell r="A802" t="str">
            <v>TAPIRA</v>
          </cell>
        </row>
        <row r="803">
          <cell r="A803" t="str">
            <v>TAPIRAÍ</v>
          </cell>
        </row>
        <row r="804">
          <cell r="A804" t="str">
            <v>TAQUARAÇU DE MINAS</v>
          </cell>
        </row>
        <row r="805">
          <cell r="A805" t="str">
            <v>TARUMIRIM</v>
          </cell>
        </row>
        <row r="806">
          <cell r="A806" t="str">
            <v>TEIXEIRAS</v>
          </cell>
        </row>
        <row r="807">
          <cell r="A807" t="str">
            <v>TEÓFILO OTONI</v>
          </cell>
        </row>
        <row r="808">
          <cell r="A808" t="str">
            <v>TIMÓTEO</v>
          </cell>
        </row>
        <row r="809">
          <cell r="A809" t="str">
            <v>TIRADENTES</v>
          </cell>
        </row>
        <row r="810">
          <cell r="A810" t="str">
            <v>TIROS</v>
          </cell>
        </row>
        <row r="811">
          <cell r="A811" t="str">
            <v>TOCANTINS</v>
          </cell>
        </row>
        <row r="812">
          <cell r="A812" t="str">
            <v>TOCOS DO MOJI</v>
          </cell>
        </row>
        <row r="813">
          <cell r="A813" t="str">
            <v>TOLEDO</v>
          </cell>
        </row>
        <row r="814">
          <cell r="A814" t="str">
            <v>TOMBOS</v>
          </cell>
        </row>
        <row r="815">
          <cell r="A815" t="str">
            <v>TRÊS CORAÇÕES</v>
          </cell>
        </row>
        <row r="816">
          <cell r="A816" t="str">
            <v>TRÊS MARIAS</v>
          </cell>
        </row>
        <row r="817">
          <cell r="A817" t="str">
            <v>TRÊS PONTAS</v>
          </cell>
        </row>
        <row r="818">
          <cell r="A818" t="str">
            <v>TUMIRITINGA</v>
          </cell>
        </row>
        <row r="819">
          <cell r="A819" t="str">
            <v>TUPACIGUARA</v>
          </cell>
        </row>
        <row r="820">
          <cell r="A820" t="str">
            <v>TURMALINA</v>
          </cell>
        </row>
        <row r="821">
          <cell r="A821" t="str">
            <v>TURVOLÂNDIA</v>
          </cell>
        </row>
        <row r="822">
          <cell r="A822" t="str">
            <v>UBÁ</v>
          </cell>
        </row>
        <row r="823">
          <cell r="A823" t="str">
            <v>UBAÍ</v>
          </cell>
        </row>
        <row r="824">
          <cell r="A824" t="str">
            <v>UBAPORANGA</v>
          </cell>
        </row>
        <row r="825">
          <cell r="A825" t="str">
            <v>UBERABA</v>
          </cell>
        </row>
        <row r="826">
          <cell r="A826" t="str">
            <v>UBERLÂNDIA</v>
          </cell>
        </row>
        <row r="827">
          <cell r="A827" t="str">
            <v>UMBURATIBA</v>
          </cell>
        </row>
        <row r="828">
          <cell r="A828" t="str">
            <v>UNAÍ</v>
          </cell>
        </row>
        <row r="829">
          <cell r="A829" t="str">
            <v>UNIÃO DE MINAS</v>
          </cell>
        </row>
        <row r="830">
          <cell r="A830" t="str">
            <v>URUANA DE MINAS</v>
          </cell>
        </row>
        <row r="831">
          <cell r="A831" t="str">
            <v>URUCÂNIA</v>
          </cell>
        </row>
        <row r="832">
          <cell r="A832" t="str">
            <v>URUCUIA</v>
          </cell>
        </row>
        <row r="833">
          <cell r="A833" t="str">
            <v>VARGEM ALEGRE</v>
          </cell>
        </row>
        <row r="834">
          <cell r="A834" t="str">
            <v>VARGEM BONITA</v>
          </cell>
        </row>
        <row r="835">
          <cell r="A835" t="str">
            <v>VARGEM GRANDE DO RIO PARDO</v>
          </cell>
        </row>
        <row r="836">
          <cell r="A836" t="str">
            <v>VARGINHA</v>
          </cell>
        </row>
        <row r="837">
          <cell r="A837" t="str">
            <v>VARJÃO DE MINAS</v>
          </cell>
        </row>
        <row r="838">
          <cell r="A838" t="str">
            <v>VÁRZEA DA PALMA</v>
          </cell>
        </row>
        <row r="839">
          <cell r="A839" t="str">
            <v>VARZELÂNDIA</v>
          </cell>
        </row>
        <row r="840">
          <cell r="A840" t="str">
            <v>VAZANTE</v>
          </cell>
        </row>
        <row r="841">
          <cell r="A841" t="str">
            <v>VERDELÂNDIA</v>
          </cell>
        </row>
        <row r="842">
          <cell r="A842" t="str">
            <v>VEREDINHA</v>
          </cell>
        </row>
        <row r="843">
          <cell r="A843" t="str">
            <v>VERÍSSIMO</v>
          </cell>
        </row>
        <row r="844">
          <cell r="A844" t="str">
            <v>VERMELHO NOVO</v>
          </cell>
        </row>
        <row r="845">
          <cell r="A845" t="str">
            <v>VESPASIANO</v>
          </cell>
        </row>
        <row r="846">
          <cell r="A846" t="str">
            <v>VIÇOSA</v>
          </cell>
        </row>
        <row r="847">
          <cell r="A847" t="str">
            <v>VIEIRAS</v>
          </cell>
        </row>
        <row r="848">
          <cell r="A848" t="str">
            <v>VIRGEM DA LAPA</v>
          </cell>
        </row>
        <row r="849">
          <cell r="A849" t="str">
            <v>VIRGÍNIA</v>
          </cell>
        </row>
        <row r="850">
          <cell r="A850" t="str">
            <v>VIRGINÓPOLIS</v>
          </cell>
        </row>
        <row r="851">
          <cell r="A851" t="str">
            <v>VIRGOLÂNDIA</v>
          </cell>
        </row>
        <row r="852">
          <cell r="A852" t="str">
            <v>VISCONDE DO RIO BRANCO</v>
          </cell>
        </row>
        <row r="853">
          <cell r="A853" t="str">
            <v>VOLTA GRANDE</v>
          </cell>
        </row>
        <row r="854">
          <cell r="A854" t="str">
            <v>WENCESLAU BRAZ</v>
          </cell>
        </row>
        <row r="855">
          <cell r="A855" t="str">
            <v>CESAMA</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1"/>
  </sheetPr>
  <dimension ref="A1:Z166"/>
  <sheetViews>
    <sheetView showGridLines="0" workbookViewId="0">
      <selection activeCell="B2" sqref="B2:Y2"/>
    </sheetView>
  </sheetViews>
  <sheetFormatPr defaultColWidth="0" defaultRowHeight="15" zeroHeight="1"/>
  <cols>
    <col min="1" max="1" width="1.7109375" style="204" customWidth="1"/>
    <col min="2" max="25" width="3.7109375" style="204" customWidth="1"/>
    <col min="26" max="26" width="1.7109375" style="204" customWidth="1"/>
    <col min="27" max="16384" width="3.7109375" style="204" hidden="1"/>
  </cols>
  <sheetData>
    <row r="1" spans="2:25" ht="9.9499999999999993" customHeight="1"/>
    <row r="2" spans="2:25" s="205" customFormat="1" ht="30" customHeight="1">
      <c r="B2" s="313" t="s">
        <v>1059</v>
      </c>
      <c r="C2" s="313"/>
      <c r="D2" s="313"/>
      <c r="E2" s="313"/>
      <c r="F2" s="313"/>
      <c r="G2" s="313"/>
      <c r="H2" s="313"/>
      <c r="I2" s="313"/>
      <c r="J2" s="313"/>
      <c r="K2" s="313"/>
      <c r="L2" s="313"/>
      <c r="M2" s="313"/>
      <c r="N2" s="313"/>
      <c r="O2" s="313"/>
      <c r="P2" s="313"/>
      <c r="Q2" s="313"/>
      <c r="R2" s="313"/>
      <c r="S2" s="313"/>
      <c r="T2" s="313"/>
      <c r="U2" s="313"/>
      <c r="V2" s="313"/>
      <c r="W2" s="313"/>
      <c r="X2" s="313"/>
      <c r="Y2" s="313"/>
    </row>
    <row r="3" spans="2:25" s="205" customFormat="1">
      <c r="B3" s="309"/>
      <c r="C3" s="309"/>
      <c r="D3" s="309"/>
      <c r="E3" s="309"/>
      <c r="F3" s="309"/>
      <c r="G3" s="309"/>
      <c r="H3" s="309"/>
      <c r="I3" s="309"/>
      <c r="J3" s="309"/>
      <c r="K3" s="309"/>
      <c r="L3" s="309"/>
      <c r="M3" s="309"/>
      <c r="N3" s="309"/>
      <c r="O3" s="309"/>
      <c r="P3" s="309"/>
      <c r="Q3" s="309"/>
      <c r="R3" s="309"/>
      <c r="S3" s="309"/>
      <c r="T3" s="309"/>
      <c r="U3" s="309"/>
      <c r="V3" s="309"/>
      <c r="W3" s="309"/>
      <c r="X3" s="309"/>
      <c r="Y3" s="309"/>
    </row>
    <row r="4" spans="2:25" s="205" customFormat="1">
      <c r="B4" s="308" t="s">
        <v>1036</v>
      </c>
      <c r="C4" s="308"/>
      <c r="D4" s="308"/>
      <c r="E4" s="308"/>
      <c r="F4" s="308"/>
      <c r="G4" s="308"/>
      <c r="H4" s="308"/>
      <c r="I4" s="308"/>
      <c r="J4" s="308"/>
      <c r="K4" s="308"/>
      <c r="L4" s="308"/>
      <c r="M4" s="308"/>
      <c r="N4" s="308"/>
      <c r="O4" s="308"/>
      <c r="P4" s="308"/>
      <c r="Q4" s="308"/>
      <c r="R4" s="308"/>
      <c r="S4" s="308"/>
      <c r="T4" s="308"/>
      <c r="U4" s="308"/>
      <c r="V4" s="308"/>
      <c r="W4" s="308"/>
      <c r="X4" s="308"/>
      <c r="Y4" s="308"/>
    </row>
    <row r="5" spans="2:25" s="205" customFormat="1">
      <c r="B5" s="308" t="s">
        <v>1077</v>
      </c>
      <c r="C5" s="308"/>
      <c r="D5" s="308"/>
      <c r="E5" s="308"/>
      <c r="F5" s="308"/>
      <c r="G5" s="308"/>
      <c r="H5" s="308"/>
      <c r="I5" s="308"/>
      <c r="J5" s="308"/>
      <c r="K5" s="308"/>
      <c r="L5" s="308"/>
      <c r="M5" s="308"/>
      <c r="N5" s="308"/>
      <c r="O5" s="308"/>
      <c r="P5" s="308"/>
      <c r="Q5" s="308"/>
      <c r="R5" s="308"/>
      <c r="S5" s="308"/>
      <c r="T5" s="308"/>
      <c r="U5" s="308"/>
      <c r="V5" s="308"/>
      <c r="W5" s="308"/>
      <c r="X5" s="308"/>
      <c r="Y5" s="308"/>
    </row>
    <row r="6" spans="2:25" s="205" customFormat="1" ht="15" customHeight="1">
      <c r="B6" s="308" t="s">
        <v>1037</v>
      </c>
      <c r="C6" s="308"/>
      <c r="D6" s="308"/>
      <c r="E6" s="308"/>
      <c r="F6" s="308"/>
      <c r="G6" s="308"/>
      <c r="H6" s="308"/>
      <c r="I6" s="308"/>
      <c r="J6" s="308"/>
      <c r="K6" s="308"/>
      <c r="L6" s="308"/>
      <c r="M6" s="308"/>
      <c r="N6" s="308"/>
      <c r="O6" s="308"/>
      <c r="P6" s="308"/>
      <c r="Q6" s="308"/>
      <c r="R6" s="308"/>
      <c r="S6" s="308"/>
      <c r="T6" s="308"/>
      <c r="U6" s="308"/>
      <c r="V6" s="308"/>
      <c r="W6" s="308"/>
      <c r="X6" s="308"/>
      <c r="Y6" s="308"/>
    </row>
    <row r="7" spans="2:25" s="205" customFormat="1" ht="30" customHeight="1">
      <c r="B7" s="308" t="s">
        <v>1078</v>
      </c>
      <c r="C7" s="308"/>
      <c r="D7" s="308"/>
      <c r="E7" s="308"/>
      <c r="F7" s="308"/>
      <c r="G7" s="308"/>
      <c r="H7" s="308"/>
      <c r="I7" s="308"/>
      <c r="J7" s="308"/>
      <c r="K7" s="308"/>
      <c r="L7" s="308"/>
      <c r="M7" s="308"/>
      <c r="N7" s="308"/>
      <c r="O7" s="308"/>
      <c r="P7" s="308"/>
      <c r="Q7" s="308"/>
      <c r="R7" s="308"/>
      <c r="S7" s="308"/>
      <c r="T7" s="308"/>
      <c r="U7" s="308"/>
      <c r="V7" s="308"/>
      <c r="W7" s="308"/>
      <c r="X7" s="308"/>
      <c r="Y7" s="308"/>
    </row>
    <row r="8" spans="2:25">
      <c r="B8" s="309"/>
      <c r="C8" s="309"/>
      <c r="D8" s="309"/>
      <c r="E8" s="309"/>
      <c r="F8" s="309"/>
      <c r="G8" s="309"/>
      <c r="H8" s="309"/>
      <c r="I8" s="309"/>
      <c r="J8" s="309"/>
      <c r="K8" s="309"/>
      <c r="L8" s="309"/>
      <c r="M8" s="309"/>
      <c r="N8" s="309"/>
      <c r="O8" s="309"/>
      <c r="P8" s="309"/>
      <c r="Q8" s="309"/>
      <c r="R8" s="309"/>
      <c r="S8" s="309"/>
      <c r="T8" s="309"/>
      <c r="U8" s="309"/>
      <c r="V8" s="309"/>
      <c r="W8" s="309"/>
      <c r="X8" s="309"/>
      <c r="Y8" s="309"/>
    </row>
    <row r="9" spans="2:25" ht="15.75">
      <c r="B9" s="310" t="s">
        <v>1062</v>
      </c>
      <c r="C9" s="310"/>
      <c r="D9" s="310"/>
      <c r="E9" s="310"/>
      <c r="F9" s="310"/>
      <c r="G9" s="310"/>
      <c r="H9" s="310"/>
      <c r="I9" s="310"/>
      <c r="J9" s="310"/>
      <c r="K9" s="310"/>
      <c r="L9" s="310"/>
      <c r="M9" s="310"/>
      <c r="N9" s="310"/>
      <c r="O9" s="310"/>
      <c r="P9" s="310"/>
      <c r="Q9" s="310"/>
      <c r="R9" s="310"/>
      <c r="S9" s="310"/>
      <c r="T9" s="310"/>
      <c r="U9" s="310"/>
      <c r="V9" s="310"/>
      <c r="W9" s="310"/>
      <c r="X9" s="310"/>
      <c r="Y9" s="310"/>
    </row>
    <row r="10" spans="2:25">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row>
    <row r="11" spans="2:25" ht="30" customHeight="1">
      <c r="B11" s="311" t="s">
        <v>1063</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row>
    <row r="12" spans="2:25" ht="15" customHeight="1">
      <c r="B12" s="311" t="s">
        <v>1064</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row>
    <row r="13" spans="2:25">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row>
    <row r="14" spans="2:25" ht="15.75">
      <c r="B14" s="310" t="s">
        <v>1060</v>
      </c>
      <c r="C14" s="310"/>
      <c r="D14" s="310"/>
      <c r="E14" s="310"/>
      <c r="F14" s="310"/>
      <c r="G14" s="310"/>
      <c r="H14" s="310"/>
      <c r="I14" s="310"/>
      <c r="J14" s="310"/>
      <c r="K14" s="310"/>
      <c r="L14" s="310"/>
      <c r="M14" s="310"/>
      <c r="N14" s="310"/>
      <c r="O14" s="310"/>
      <c r="P14" s="310"/>
      <c r="Q14" s="310"/>
      <c r="R14" s="310"/>
      <c r="S14" s="310"/>
      <c r="T14" s="310"/>
      <c r="U14" s="310"/>
      <c r="V14" s="310"/>
      <c r="W14" s="310"/>
      <c r="X14" s="310"/>
      <c r="Y14" s="310"/>
    </row>
    <row r="15" spans="2:25">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row>
    <row r="16" spans="2:25" ht="15" customHeight="1">
      <c r="B16" s="311" t="s">
        <v>1079</v>
      </c>
      <c r="C16" s="311"/>
      <c r="D16" s="311"/>
      <c r="E16" s="311"/>
      <c r="F16" s="311"/>
      <c r="G16" s="311"/>
      <c r="H16" s="311"/>
      <c r="I16" s="311"/>
      <c r="J16" s="311"/>
      <c r="K16" s="311"/>
      <c r="L16" s="311"/>
      <c r="M16" s="311"/>
      <c r="N16" s="311"/>
      <c r="O16" s="311"/>
      <c r="P16" s="311"/>
      <c r="Q16" s="311"/>
      <c r="R16" s="311"/>
      <c r="S16" s="311"/>
      <c r="T16" s="311"/>
      <c r="U16" s="311"/>
      <c r="V16" s="311"/>
      <c r="W16" s="311"/>
      <c r="X16" s="311"/>
      <c r="Y16" s="311"/>
    </row>
    <row r="17" spans="2:25" ht="120" customHeight="1">
      <c r="B17" s="311" t="s">
        <v>1080</v>
      </c>
      <c r="C17" s="311"/>
      <c r="D17" s="311"/>
      <c r="E17" s="311"/>
      <c r="F17" s="311"/>
      <c r="G17" s="311"/>
      <c r="H17" s="311"/>
      <c r="I17" s="311"/>
      <c r="J17" s="311"/>
      <c r="K17" s="311"/>
      <c r="L17" s="311"/>
      <c r="M17" s="311"/>
      <c r="N17" s="311"/>
      <c r="O17" s="311"/>
      <c r="P17" s="311"/>
      <c r="Q17" s="311"/>
      <c r="R17" s="311"/>
      <c r="S17" s="311"/>
      <c r="T17" s="311"/>
      <c r="U17" s="311"/>
      <c r="V17" s="311"/>
      <c r="W17" s="311"/>
      <c r="X17" s="311"/>
      <c r="Y17" s="311"/>
    </row>
    <row r="18" spans="2:25">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row>
    <row r="19" spans="2:25" ht="15.75">
      <c r="B19" s="310" t="s">
        <v>1038</v>
      </c>
      <c r="C19" s="310"/>
      <c r="D19" s="310"/>
      <c r="E19" s="310"/>
      <c r="F19" s="310"/>
      <c r="G19" s="310"/>
      <c r="H19" s="310"/>
      <c r="I19" s="310"/>
      <c r="J19" s="310"/>
      <c r="K19" s="310"/>
      <c r="L19" s="310"/>
      <c r="M19" s="310"/>
      <c r="N19" s="310"/>
      <c r="O19" s="310"/>
      <c r="P19" s="310"/>
      <c r="Q19" s="310"/>
      <c r="R19" s="310"/>
      <c r="S19" s="310"/>
      <c r="T19" s="310"/>
      <c r="U19" s="310"/>
      <c r="V19" s="310"/>
      <c r="W19" s="310"/>
      <c r="X19" s="310"/>
      <c r="Y19" s="310"/>
    </row>
    <row r="20" spans="2:25">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row>
    <row r="21" spans="2:25" ht="15" customHeight="1">
      <c r="B21" s="311" t="s">
        <v>1039</v>
      </c>
      <c r="C21" s="311"/>
      <c r="D21" s="311"/>
      <c r="E21" s="311"/>
      <c r="F21" s="311"/>
      <c r="G21" s="311"/>
      <c r="H21" s="311"/>
      <c r="I21" s="311"/>
      <c r="J21" s="311"/>
      <c r="K21" s="311"/>
      <c r="L21" s="311"/>
      <c r="M21" s="311"/>
      <c r="N21" s="311"/>
      <c r="O21" s="311"/>
      <c r="P21" s="311"/>
      <c r="Q21" s="311"/>
      <c r="R21" s="311"/>
      <c r="S21" s="311"/>
      <c r="T21" s="311"/>
      <c r="U21" s="311"/>
      <c r="V21" s="311"/>
      <c r="W21" s="311"/>
      <c r="X21" s="311"/>
      <c r="Y21" s="311"/>
    </row>
    <row r="22" spans="2:25" ht="15" customHeight="1">
      <c r="B22" s="311" t="s">
        <v>1081</v>
      </c>
      <c r="C22" s="311"/>
      <c r="D22" s="311"/>
      <c r="E22" s="311"/>
      <c r="F22" s="311"/>
      <c r="G22" s="311"/>
      <c r="H22" s="311"/>
      <c r="I22" s="311"/>
      <c r="J22" s="311"/>
      <c r="K22" s="311"/>
      <c r="L22" s="311"/>
      <c r="M22" s="311"/>
      <c r="N22" s="311"/>
      <c r="O22" s="311"/>
      <c r="P22" s="311"/>
      <c r="Q22" s="311"/>
      <c r="R22" s="311"/>
      <c r="S22" s="311"/>
      <c r="T22" s="311"/>
      <c r="U22" s="311"/>
      <c r="V22" s="311"/>
      <c r="W22" s="311"/>
      <c r="X22" s="311"/>
      <c r="Y22" s="311"/>
    </row>
    <row r="23" spans="2:25" ht="15" customHeight="1">
      <c r="B23" s="311" t="s">
        <v>1061</v>
      </c>
      <c r="C23" s="311"/>
      <c r="D23" s="311"/>
      <c r="E23" s="311"/>
      <c r="F23" s="311"/>
      <c r="G23" s="311"/>
      <c r="H23" s="311"/>
      <c r="I23" s="311"/>
      <c r="J23" s="311"/>
      <c r="K23" s="311"/>
      <c r="L23" s="311"/>
      <c r="M23" s="311"/>
      <c r="N23" s="311"/>
      <c r="O23" s="311"/>
      <c r="P23" s="311"/>
      <c r="Q23" s="311"/>
      <c r="R23" s="311"/>
      <c r="S23" s="311"/>
      <c r="T23" s="311"/>
      <c r="U23" s="311"/>
      <c r="V23" s="311"/>
      <c r="W23" s="311"/>
      <c r="X23" s="311"/>
      <c r="Y23" s="311"/>
    </row>
    <row r="24" spans="2:25" ht="15" customHeight="1">
      <c r="B24" s="311" t="s">
        <v>1082</v>
      </c>
      <c r="C24" s="311"/>
      <c r="D24" s="311"/>
      <c r="E24" s="311"/>
      <c r="F24" s="311"/>
      <c r="G24" s="311"/>
      <c r="H24" s="311"/>
      <c r="I24" s="311"/>
      <c r="J24" s="311"/>
      <c r="K24" s="311"/>
      <c r="L24" s="311"/>
      <c r="M24" s="311"/>
      <c r="N24" s="311"/>
      <c r="O24" s="311"/>
      <c r="P24" s="311"/>
      <c r="Q24" s="311"/>
      <c r="R24" s="311"/>
      <c r="S24" s="311"/>
      <c r="T24" s="311"/>
      <c r="U24" s="311"/>
      <c r="V24" s="311"/>
      <c r="W24" s="311"/>
      <c r="X24" s="311"/>
      <c r="Y24" s="311"/>
    </row>
    <row r="25" spans="2:25" ht="15" customHeight="1">
      <c r="B25" s="311" t="s">
        <v>1065</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row>
    <row r="26" spans="2:25" ht="30" customHeight="1">
      <c r="B26" s="311" t="s">
        <v>1084</v>
      </c>
      <c r="C26" s="311"/>
      <c r="D26" s="311"/>
      <c r="E26" s="311"/>
      <c r="F26" s="311"/>
      <c r="G26" s="311"/>
      <c r="H26" s="311"/>
      <c r="I26" s="311"/>
      <c r="J26" s="311"/>
      <c r="K26" s="311"/>
      <c r="L26" s="311"/>
      <c r="M26" s="311"/>
      <c r="N26" s="311"/>
      <c r="O26" s="311"/>
      <c r="P26" s="311"/>
      <c r="Q26" s="311"/>
      <c r="R26" s="311"/>
      <c r="S26" s="311"/>
      <c r="T26" s="311"/>
      <c r="U26" s="311"/>
      <c r="V26" s="311"/>
      <c r="W26" s="311"/>
      <c r="X26" s="311"/>
      <c r="Y26" s="311"/>
    </row>
    <row r="27" spans="2:25" ht="30" customHeight="1">
      <c r="B27" s="311" t="s">
        <v>1066</v>
      </c>
      <c r="C27" s="311"/>
      <c r="D27" s="311"/>
      <c r="E27" s="311"/>
      <c r="F27" s="311"/>
      <c r="G27" s="311"/>
      <c r="H27" s="311"/>
      <c r="I27" s="311"/>
      <c r="J27" s="311"/>
      <c r="K27" s="311"/>
      <c r="L27" s="311"/>
      <c r="M27" s="311"/>
      <c r="N27" s="311"/>
      <c r="O27" s="311"/>
      <c r="P27" s="311"/>
      <c r="Q27" s="311"/>
      <c r="R27" s="311"/>
      <c r="S27" s="311"/>
      <c r="T27" s="311"/>
      <c r="U27" s="311"/>
      <c r="V27" s="311"/>
      <c r="W27" s="311"/>
      <c r="X27" s="311"/>
      <c r="Y27" s="311"/>
    </row>
    <row r="28" spans="2:25" ht="30" customHeight="1">
      <c r="B28" s="311" t="s">
        <v>1085</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row>
    <row r="29" spans="2:25" ht="15" customHeight="1">
      <c r="B29" s="311" t="s">
        <v>1067</v>
      </c>
      <c r="C29" s="311"/>
      <c r="D29" s="311"/>
      <c r="E29" s="311"/>
      <c r="F29" s="311"/>
      <c r="G29" s="311"/>
      <c r="H29" s="311"/>
      <c r="I29" s="311"/>
      <c r="J29" s="311"/>
      <c r="K29" s="311"/>
      <c r="L29" s="311"/>
      <c r="M29" s="311"/>
      <c r="N29" s="311"/>
      <c r="O29" s="311"/>
      <c r="P29" s="311"/>
      <c r="Q29" s="311"/>
      <c r="R29" s="311"/>
      <c r="S29" s="311"/>
      <c r="T29" s="311"/>
      <c r="U29" s="311"/>
      <c r="V29" s="311"/>
      <c r="W29" s="311"/>
      <c r="X29" s="311"/>
      <c r="Y29" s="311"/>
    </row>
    <row r="30" spans="2:25" ht="15" customHeight="1">
      <c r="B30" s="311" t="s">
        <v>1068</v>
      </c>
      <c r="C30" s="311"/>
      <c r="D30" s="311"/>
      <c r="E30" s="311"/>
      <c r="F30" s="311"/>
      <c r="G30" s="311"/>
      <c r="H30" s="311"/>
      <c r="I30" s="311"/>
      <c r="J30" s="311"/>
      <c r="K30" s="311"/>
      <c r="L30" s="311"/>
      <c r="M30" s="311"/>
      <c r="N30" s="311"/>
      <c r="O30" s="311"/>
      <c r="P30" s="311"/>
      <c r="Q30" s="311"/>
      <c r="R30" s="311"/>
      <c r="S30" s="311"/>
      <c r="T30" s="311"/>
      <c r="U30" s="311"/>
      <c r="V30" s="311"/>
      <c r="W30" s="311"/>
      <c r="X30" s="311"/>
      <c r="Y30" s="311"/>
    </row>
    <row r="31" spans="2:25" ht="15" customHeight="1">
      <c r="B31" s="311" t="s">
        <v>1069</v>
      </c>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2:25" ht="30" customHeight="1">
      <c r="B32" s="311" t="s">
        <v>1070</v>
      </c>
      <c r="C32" s="311"/>
      <c r="D32" s="311"/>
      <c r="E32" s="311"/>
      <c r="F32" s="311"/>
      <c r="G32" s="311"/>
      <c r="H32" s="311"/>
      <c r="I32" s="311"/>
      <c r="J32" s="311"/>
      <c r="K32" s="311"/>
      <c r="L32" s="311"/>
      <c r="M32" s="311"/>
      <c r="N32" s="311"/>
      <c r="O32" s="311"/>
      <c r="P32" s="311"/>
      <c r="Q32" s="311"/>
      <c r="R32" s="311"/>
      <c r="S32" s="311"/>
      <c r="T32" s="311"/>
      <c r="U32" s="311"/>
      <c r="V32" s="311"/>
      <c r="W32" s="311"/>
      <c r="X32" s="311"/>
      <c r="Y32" s="311"/>
    </row>
    <row r="33" spans="2:25" ht="15" customHeight="1">
      <c r="B33" s="311" t="s">
        <v>1071</v>
      </c>
      <c r="C33" s="311"/>
      <c r="D33" s="311"/>
      <c r="E33" s="311"/>
      <c r="F33" s="311"/>
      <c r="G33" s="311"/>
      <c r="H33" s="311"/>
      <c r="I33" s="311"/>
      <c r="J33" s="311"/>
      <c r="K33" s="311"/>
      <c r="L33" s="311"/>
      <c r="M33" s="311"/>
      <c r="N33" s="311"/>
      <c r="O33" s="311"/>
      <c r="P33" s="311"/>
      <c r="Q33" s="311"/>
      <c r="R33" s="311"/>
      <c r="S33" s="311"/>
      <c r="T33" s="311"/>
      <c r="U33" s="311"/>
      <c r="V33" s="311"/>
      <c r="W33" s="311"/>
      <c r="X33" s="311"/>
      <c r="Y33" s="311"/>
    </row>
    <row r="34" spans="2:25" ht="15" customHeight="1">
      <c r="B34" s="311" t="s">
        <v>1072</v>
      </c>
      <c r="C34" s="311"/>
      <c r="D34" s="311"/>
      <c r="E34" s="311"/>
      <c r="F34" s="311"/>
      <c r="G34" s="311"/>
      <c r="H34" s="311"/>
      <c r="I34" s="311"/>
      <c r="J34" s="311"/>
      <c r="K34" s="311"/>
      <c r="L34" s="311"/>
      <c r="M34" s="311"/>
      <c r="N34" s="311"/>
      <c r="O34" s="311"/>
      <c r="P34" s="311"/>
      <c r="Q34" s="311"/>
      <c r="R34" s="311"/>
      <c r="S34" s="311"/>
      <c r="T34" s="311"/>
      <c r="U34" s="311"/>
      <c r="V34" s="311"/>
      <c r="W34" s="311"/>
      <c r="X34" s="311"/>
      <c r="Y34" s="311"/>
    </row>
    <row r="35" spans="2:25" ht="15" customHeight="1">
      <c r="B35" s="311" t="s">
        <v>1073</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2:25" ht="30" customHeight="1">
      <c r="B36" s="311" t="s">
        <v>1074</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row>
    <row r="37" spans="2:25" ht="30" customHeight="1">
      <c r="B37" s="311" t="s">
        <v>1086</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row>
    <row r="38" spans="2:25" ht="15" customHeight="1">
      <c r="B38" s="311" t="s">
        <v>1083</v>
      </c>
      <c r="C38" s="311"/>
      <c r="D38" s="311"/>
      <c r="E38" s="311"/>
      <c r="F38" s="311"/>
      <c r="G38" s="311"/>
      <c r="H38" s="311"/>
      <c r="I38" s="311"/>
      <c r="J38" s="311"/>
      <c r="K38" s="311"/>
      <c r="L38" s="311"/>
      <c r="M38" s="311"/>
      <c r="N38" s="311"/>
      <c r="O38" s="311"/>
      <c r="P38" s="311"/>
      <c r="Q38" s="311"/>
      <c r="R38" s="311"/>
      <c r="S38" s="311"/>
      <c r="T38" s="311"/>
      <c r="U38" s="311"/>
      <c r="V38" s="311"/>
      <c r="W38" s="311"/>
      <c r="X38" s="311"/>
      <c r="Y38" s="311"/>
    </row>
    <row r="39" spans="2:25" ht="15" customHeight="1">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row>
    <row r="40" spans="2:25" ht="15" customHeight="1">
      <c r="B40" s="310" t="s">
        <v>1040</v>
      </c>
      <c r="C40" s="310"/>
      <c r="D40" s="310"/>
      <c r="E40" s="310"/>
      <c r="F40" s="310"/>
      <c r="G40" s="310"/>
      <c r="H40" s="310"/>
      <c r="I40" s="310"/>
      <c r="J40" s="310"/>
      <c r="K40" s="310"/>
      <c r="L40" s="310"/>
      <c r="M40" s="310"/>
      <c r="N40" s="310"/>
      <c r="O40" s="310"/>
      <c r="P40" s="310"/>
      <c r="Q40" s="310"/>
      <c r="R40" s="310"/>
      <c r="S40" s="310"/>
      <c r="T40" s="310"/>
      <c r="U40" s="310"/>
      <c r="V40" s="310"/>
      <c r="W40" s="310"/>
      <c r="X40" s="310"/>
      <c r="Y40" s="310"/>
    </row>
    <row r="41" spans="2:25">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row>
    <row r="42" spans="2:25">
      <c r="B42" s="311" t="s">
        <v>1041</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row>
    <row r="43" spans="2:25" ht="15" customHeight="1">
      <c r="B43" s="311" t="s">
        <v>1087</v>
      </c>
      <c r="C43" s="311"/>
      <c r="D43" s="311"/>
      <c r="E43" s="311"/>
      <c r="F43" s="311"/>
      <c r="G43" s="311"/>
      <c r="H43" s="311"/>
      <c r="I43" s="311"/>
      <c r="J43" s="311"/>
      <c r="K43" s="311"/>
      <c r="L43" s="311"/>
      <c r="M43" s="311"/>
      <c r="N43" s="311"/>
      <c r="O43" s="311"/>
      <c r="P43" s="311"/>
      <c r="Q43" s="311"/>
      <c r="R43" s="311"/>
      <c r="S43" s="311"/>
      <c r="T43" s="311"/>
      <c r="U43" s="311"/>
      <c r="V43" s="311"/>
      <c r="W43" s="311"/>
      <c r="X43" s="311"/>
      <c r="Y43" s="311"/>
    </row>
    <row r="44" spans="2:25" ht="15" customHeight="1">
      <c r="B44" s="311" t="s">
        <v>1075</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row>
    <row r="45" spans="2:25" ht="15" customHeight="1">
      <c r="B45" s="311" t="s">
        <v>1088</v>
      </c>
      <c r="C45" s="311"/>
      <c r="D45" s="311"/>
      <c r="E45" s="311"/>
      <c r="F45" s="311"/>
      <c r="G45" s="311"/>
      <c r="H45" s="311"/>
      <c r="I45" s="311"/>
      <c r="J45" s="311"/>
      <c r="K45" s="311"/>
      <c r="L45" s="311"/>
      <c r="M45" s="311"/>
      <c r="N45" s="311"/>
      <c r="O45" s="311"/>
      <c r="P45" s="311"/>
      <c r="Q45" s="311"/>
      <c r="R45" s="311"/>
      <c r="S45" s="311"/>
      <c r="T45" s="311"/>
      <c r="U45" s="311"/>
      <c r="V45" s="311"/>
      <c r="W45" s="311"/>
      <c r="X45" s="311"/>
      <c r="Y45" s="311"/>
    </row>
    <row r="46" spans="2:25" ht="30" customHeight="1">
      <c r="B46" s="311" t="s">
        <v>1089</v>
      </c>
      <c r="C46" s="311"/>
      <c r="D46" s="311"/>
      <c r="E46" s="311"/>
      <c r="F46" s="311"/>
      <c r="G46" s="311"/>
      <c r="H46" s="311"/>
      <c r="I46" s="311"/>
      <c r="J46" s="311"/>
      <c r="K46" s="311"/>
      <c r="L46" s="311"/>
      <c r="M46" s="311"/>
      <c r="N46" s="311"/>
      <c r="O46" s="311"/>
      <c r="P46" s="311"/>
      <c r="Q46" s="311"/>
      <c r="R46" s="311"/>
      <c r="S46" s="311"/>
      <c r="T46" s="311"/>
      <c r="U46" s="311"/>
      <c r="V46" s="311"/>
      <c r="W46" s="311"/>
      <c r="X46" s="311"/>
      <c r="Y46" s="311"/>
    </row>
    <row r="47" spans="2:25" ht="30" customHeight="1">
      <c r="B47" s="311" t="s">
        <v>1042</v>
      </c>
      <c r="C47" s="311"/>
      <c r="D47" s="311"/>
      <c r="E47" s="311"/>
      <c r="F47" s="311"/>
      <c r="G47" s="311"/>
      <c r="H47" s="311"/>
      <c r="I47" s="311"/>
      <c r="J47" s="311"/>
      <c r="K47" s="311"/>
      <c r="L47" s="311"/>
      <c r="M47" s="311"/>
      <c r="N47" s="311"/>
      <c r="O47" s="311"/>
      <c r="P47" s="311"/>
      <c r="Q47" s="311"/>
      <c r="R47" s="311"/>
      <c r="S47" s="311"/>
      <c r="T47" s="311"/>
      <c r="U47" s="311"/>
      <c r="V47" s="311"/>
      <c r="W47" s="311"/>
      <c r="X47" s="311"/>
      <c r="Y47" s="311"/>
    </row>
    <row r="48" spans="2:25" ht="15" customHeight="1">
      <c r="B48" s="311" t="s">
        <v>1090</v>
      </c>
      <c r="C48" s="311"/>
      <c r="D48" s="311"/>
      <c r="E48" s="311"/>
      <c r="F48" s="311"/>
      <c r="G48" s="311"/>
      <c r="H48" s="311"/>
      <c r="I48" s="311"/>
      <c r="J48" s="311"/>
      <c r="K48" s="311"/>
      <c r="L48" s="311"/>
      <c r="M48" s="311"/>
      <c r="N48" s="311"/>
      <c r="O48" s="311"/>
      <c r="P48" s="311"/>
      <c r="Q48" s="311"/>
      <c r="R48" s="311"/>
      <c r="S48" s="311"/>
      <c r="T48" s="311"/>
      <c r="U48" s="311"/>
      <c r="V48" s="311"/>
      <c r="W48" s="311"/>
      <c r="X48" s="311"/>
      <c r="Y48" s="311"/>
    </row>
    <row r="49" spans="2:25">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row>
    <row r="50" spans="2:25" ht="15.75">
      <c r="B50" s="310" t="s">
        <v>1043</v>
      </c>
      <c r="C50" s="310"/>
      <c r="D50" s="310"/>
      <c r="E50" s="310"/>
      <c r="F50" s="310"/>
      <c r="G50" s="310"/>
      <c r="H50" s="310"/>
      <c r="I50" s="310"/>
      <c r="J50" s="310"/>
      <c r="K50" s="310"/>
      <c r="L50" s="310"/>
      <c r="M50" s="310"/>
      <c r="N50" s="310"/>
      <c r="O50" s="310"/>
      <c r="P50" s="310"/>
      <c r="Q50" s="310"/>
      <c r="R50" s="310"/>
      <c r="S50" s="310"/>
      <c r="T50" s="310"/>
      <c r="U50" s="310"/>
      <c r="V50" s="310"/>
      <c r="W50" s="310"/>
      <c r="X50" s="310"/>
      <c r="Y50" s="310"/>
    </row>
    <row r="51" spans="2:25">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row>
    <row r="52" spans="2:25" ht="15" customHeight="1">
      <c r="B52" s="311" t="s">
        <v>1094</v>
      </c>
      <c r="C52" s="311"/>
      <c r="D52" s="311"/>
      <c r="E52" s="311"/>
      <c r="F52" s="311"/>
      <c r="G52" s="311"/>
      <c r="H52" s="311"/>
      <c r="I52" s="311"/>
      <c r="J52" s="311"/>
      <c r="K52" s="311"/>
      <c r="L52" s="311"/>
      <c r="M52" s="311"/>
      <c r="N52" s="311"/>
      <c r="O52" s="311"/>
      <c r="P52" s="311"/>
      <c r="Q52" s="311"/>
      <c r="R52" s="311"/>
      <c r="S52" s="311"/>
      <c r="T52" s="311"/>
      <c r="U52" s="311"/>
      <c r="V52" s="311"/>
      <c r="W52" s="311"/>
      <c r="X52" s="311"/>
      <c r="Y52" s="311"/>
    </row>
    <row r="53" spans="2:25" ht="30" customHeight="1">
      <c r="B53" s="311" t="s">
        <v>1093</v>
      </c>
      <c r="C53" s="311"/>
      <c r="D53" s="311"/>
      <c r="E53" s="311"/>
      <c r="F53" s="311"/>
      <c r="G53" s="311"/>
      <c r="H53" s="311"/>
      <c r="I53" s="311"/>
      <c r="J53" s="311"/>
      <c r="K53" s="311"/>
      <c r="L53" s="311"/>
      <c r="M53" s="311"/>
      <c r="N53" s="311"/>
      <c r="O53" s="311"/>
      <c r="P53" s="311"/>
      <c r="Q53" s="311"/>
      <c r="R53" s="311"/>
      <c r="S53" s="311"/>
      <c r="T53" s="311"/>
      <c r="U53" s="311"/>
      <c r="V53" s="311"/>
      <c r="W53" s="311"/>
      <c r="X53" s="311"/>
      <c r="Y53" s="311"/>
    </row>
    <row r="54" spans="2:25" ht="15" customHeight="1">
      <c r="B54" s="311" t="s">
        <v>1044</v>
      </c>
      <c r="C54" s="311"/>
      <c r="D54" s="311"/>
      <c r="E54" s="311"/>
      <c r="F54" s="311"/>
      <c r="G54" s="311"/>
      <c r="H54" s="311"/>
      <c r="I54" s="311"/>
      <c r="J54" s="311"/>
      <c r="K54" s="311"/>
      <c r="L54" s="311"/>
      <c r="M54" s="311"/>
      <c r="N54" s="311"/>
      <c r="O54" s="311"/>
      <c r="P54" s="311"/>
      <c r="Q54" s="311"/>
      <c r="R54" s="311"/>
      <c r="S54" s="311"/>
      <c r="T54" s="311"/>
      <c r="U54" s="311"/>
      <c r="V54" s="311"/>
      <c r="W54" s="311"/>
      <c r="X54" s="311"/>
      <c r="Y54" s="311"/>
    </row>
    <row r="55" spans="2:25" ht="15" customHeight="1">
      <c r="B55" s="311" t="s">
        <v>1076</v>
      </c>
      <c r="C55" s="311"/>
      <c r="D55" s="311"/>
      <c r="E55" s="311"/>
      <c r="F55" s="311"/>
      <c r="G55" s="311"/>
      <c r="H55" s="311"/>
      <c r="I55" s="311"/>
      <c r="J55" s="311"/>
      <c r="K55" s="311"/>
      <c r="L55" s="311"/>
      <c r="M55" s="311"/>
      <c r="N55" s="311"/>
      <c r="O55" s="311"/>
      <c r="P55" s="311"/>
      <c r="Q55" s="311"/>
      <c r="R55" s="311"/>
      <c r="S55" s="311"/>
      <c r="T55" s="311"/>
      <c r="U55" s="311"/>
      <c r="V55" s="311"/>
      <c r="W55" s="311"/>
      <c r="X55" s="311"/>
      <c r="Y55" s="311"/>
    </row>
    <row r="56" spans="2:25" ht="15" customHeight="1">
      <c r="B56" s="311" t="s">
        <v>1045</v>
      </c>
      <c r="C56" s="311"/>
      <c r="D56" s="311"/>
      <c r="E56" s="311"/>
      <c r="F56" s="311"/>
      <c r="G56" s="311"/>
      <c r="H56" s="311"/>
      <c r="I56" s="311"/>
      <c r="J56" s="311"/>
      <c r="K56" s="311"/>
      <c r="L56" s="311"/>
      <c r="M56" s="311"/>
      <c r="N56" s="311"/>
      <c r="O56" s="311"/>
      <c r="P56" s="311"/>
      <c r="Q56" s="311"/>
      <c r="R56" s="311"/>
      <c r="S56" s="311"/>
      <c r="T56" s="311"/>
      <c r="U56" s="311"/>
      <c r="V56" s="311"/>
      <c r="W56" s="311"/>
      <c r="X56" s="311"/>
      <c r="Y56" s="311"/>
    </row>
    <row r="57" spans="2:25" ht="30" customHeight="1">
      <c r="B57" s="311" t="s">
        <v>1092</v>
      </c>
      <c r="C57" s="311"/>
      <c r="D57" s="311"/>
      <c r="E57" s="311"/>
      <c r="F57" s="311"/>
      <c r="G57" s="311"/>
      <c r="H57" s="311"/>
      <c r="I57" s="311"/>
      <c r="J57" s="311"/>
      <c r="K57" s="311"/>
      <c r="L57" s="311"/>
      <c r="M57" s="311"/>
      <c r="N57" s="311"/>
      <c r="O57" s="311"/>
      <c r="P57" s="311"/>
      <c r="Q57" s="311"/>
      <c r="R57" s="311"/>
      <c r="S57" s="311"/>
      <c r="T57" s="311"/>
      <c r="U57" s="311"/>
      <c r="V57" s="311"/>
      <c r="W57" s="311"/>
      <c r="X57" s="311"/>
      <c r="Y57" s="311"/>
    </row>
    <row r="58" spans="2:25" ht="30" customHeight="1">
      <c r="B58" s="311" t="s">
        <v>1046</v>
      </c>
      <c r="C58" s="311"/>
      <c r="D58" s="311"/>
      <c r="E58" s="311"/>
      <c r="F58" s="311"/>
      <c r="G58" s="311"/>
      <c r="H58" s="311"/>
      <c r="I58" s="311"/>
      <c r="J58" s="311"/>
      <c r="K58" s="311"/>
      <c r="L58" s="311"/>
      <c r="M58" s="311"/>
      <c r="N58" s="311"/>
      <c r="O58" s="311"/>
      <c r="P58" s="311"/>
      <c r="Q58" s="311"/>
      <c r="R58" s="311"/>
      <c r="S58" s="311"/>
      <c r="T58" s="311"/>
      <c r="U58" s="311"/>
      <c r="V58" s="311"/>
      <c r="W58" s="311"/>
      <c r="X58" s="311"/>
      <c r="Y58" s="311"/>
    </row>
    <row r="59" spans="2:25" ht="15" customHeight="1">
      <c r="B59" s="311" t="s">
        <v>1091</v>
      </c>
      <c r="C59" s="311"/>
      <c r="D59" s="311"/>
      <c r="E59" s="311"/>
      <c r="F59" s="311"/>
      <c r="G59" s="311"/>
      <c r="H59" s="311"/>
      <c r="I59" s="311"/>
      <c r="J59" s="311"/>
      <c r="K59" s="311"/>
      <c r="L59" s="311"/>
      <c r="M59" s="311"/>
      <c r="N59" s="311"/>
      <c r="O59" s="311"/>
      <c r="P59" s="311"/>
      <c r="Q59" s="311"/>
      <c r="R59" s="311"/>
      <c r="S59" s="311"/>
      <c r="T59" s="311"/>
      <c r="U59" s="311"/>
      <c r="V59" s="311"/>
      <c r="W59" s="311"/>
      <c r="X59" s="311"/>
      <c r="Y59" s="311"/>
    </row>
    <row r="60" spans="2:25">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2:25" ht="15.75" customHeight="1">
      <c r="B61" s="310" t="s">
        <v>1047</v>
      </c>
      <c r="C61" s="310"/>
      <c r="D61" s="310"/>
      <c r="E61" s="310"/>
      <c r="F61" s="310"/>
      <c r="G61" s="310"/>
      <c r="H61" s="310"/>
      <c r="I61" s="310"/>
      <c r="J61" s="310"/>
      <c r="K61" s="310"/>
      <c r="L61" s="310"/>
      <c r="M61" s="310"/>
      <c r="N61" s="310"/>
      <c r="O61" s="310"/>
      <c r="P61" s="310"/>
      <c r="Q61" s="310"/>
      <c r="R61" s="310"/>
      <c r="S61" s="310"/>
      <c r="T61" s="310"/>
      <c r="U61" s="310"/>
      <c r="V61" s="310"/>
      <c r="W61" s="310"/>
      <c r="X61" s="310"/>
      <c r="Y61" s="310"/>
    </row>
    <row r="62" spans="2:25">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row>
    <row r="63" spans="2:25" ht="15" customHeight="1">
      <c r="B63" s="311" t="s">
        <v>1098</v>
      </c>
      <c r="C63" s="311"/>
      <c r="D63" s="311"/>
      <c r="E63" s="311"/>
      <c r="F63" s="311"/>
      <c r="G63" s="311"/>
      <c r="H63" s="311"/>
      <c r="I63" s="311"/>
      <c r="J63" s="311"/>
      <c r="K63" s="311"/>
      <c r="L63" s="311"/>
      <c r="M63" s="311"/>
      <c r="N63" s="311"/>
      <c r="O63" s="311"/>
      <c r="P63" s="311"/>
      <c r="Q63" s="311"/>
      <c r="R63" s="311"/>
      <c r="S63" s="311"/>
      <c r="T63" s="311"/>
      <c r="U63" s="311"/>
      <c r="V63" s="311"/>
      <c r="W63" s="311"/>
      <c r="X63" s="311"/>
      <c r="Y63" s="311"/>
    </row>
    <row r="64" spans="2:25" ht="30" customHeight="1">
      <c r="B64" s="311" t="s">
        <v>1048</v>
      </c>
      <c r="C64" s="311"/>
      <c r="D64" s="311"/>
      <c r="E64" s="311"/>
      <c r="F64" s="311"/>
      <c r="G64" s="311"/>
      <c r="H64" s="311"/>
      <c r="I64" s="311"/>
      <c r="J64" s="311"/>
      <c r="K64" s="311"/>
      <c r="L64" s="311"/>
      <c r="M64" s="311"/>
      <c r="N64" s="311"/>
      <c r="O64" s="311"/>
      <c r="P64" s="311"/>
      <c r="Q64" s="311"/>
      <c r="R64" s="311"/>
      <c r="S64" s="311"/>
      <c r="T64" s="311"/>
      <c r="U64" s="311"/>
      <c r="V64" s="311"/>
      <c r="W64" s="311"/>
      <c r="X64" s="311"/>
      <c r="Y64" s="311"/>
    </row>
    <row r="65" spans="2:25" ht="15" customHeight="1">
      <c r="B65" s="311" t="s">
        <v>1049</v>
      </c>
      <c r="C65" s="311"/>
      <c r="D65" s="311"/>
      <c r="E65" s="311"/>
      <c r="F65" s="311"/>
      <c r="G65" s="311"/>
      <c r="H65" s="311"/>
      <c r="I65" s="311"/>
      <c r="J65" s="311"/>
      <c r="K65" s="311"/>
      <c r="L65" s="311"/>
      <c r="M65" s="311"/>
      <c r="N65" s="311"/>
      <c r="O65" s="311"/>
      <c r="P65" s="311"/>
      <c r="Q65" s="311"/>
      <c r="R65" s="311"/>
      <c r="S65" s="311"/>
      <c r="T65" s="311"/>
      <c r="U65" s="311"/>
      <c r="V65" s="311"/>
      <c r="W65" s="311"/>
      <c r="X65" s="311"/>
      <c r="Y65" s="311"/>
    </row>
    <row r="66" spans="2:25" ht="15" customHeight="1">
      <c r="B66" s="311" t="s">
        <v>1095</v>
      </c>
      <c r="C66" s="311"/>
      <c r="D66" s="311"/>
      <c r="E66" s="311"/>
      <c r="F66" s="311"/>
      <c r="G66" s="311"/>
      <c r="H66" s="311"/>
      <c r="I66" s="311"/>
      <c r="J66" s="311"/>
      <c r="K66" s="311"/>
      <c r="L66" s="311"/>
      <c r="M66" s="311"/>
      <c r="N66" s="311"/>
      <c r="O66" s="311"/>
      <c r="P66" s="311"/>
      <c r="Q66" s="311"/>
      <c r="R66" s="311"/>
      <c r="S66" s="311"/>
      <c r="T66" s="311"/>
      <c r="U66" s="311"/>
      <c r="V66" s="311"/>
      <c r="W66" s="311"/>
      <c r="X66" s="311"/>
      <c r="Y66" s="311"/>
    </row>
    <row r="67" spans="2:25" ht="15" customHeight="1">
      <c r="B67" s="309" t="s">
        <v>1096</v>
      </c>
      <c r="C67" s="309"/>
      <c r="D67" s="309"/>
      <c r="E67" s="309"/>
      <c r="F67" s="309"/>
      <c r="G67" s="309"/>
      <c r="H67" s="309"/>
      <c r="I67" s="309"/>
      <c r="J67" s="309"/>
      <c r="K67" s="309"/>
      <c r="L67" s="309"/>
      <c r="M67" s="309"/>
      <c r="N67" s="309"/>
      <c r="O67" s="309"/>
      <c r="P67" s="309"/>
      <c r="Q67" s="309"/>
      <c r="R67" s="309"/>
      <c r="S67" s="309"/>
      <c r="T67" s="309"/>
      <c r="U67" s="309"/>
      <c r="V67" s="309"/>
      <c r="W67" s="309"/>
      <c r="X67" s="309"/>
      <c r="Y67" s="309"/>
    </row>
    <row r="68" spans="2:25" ht="30" customHeight="1">
      <c r="B68" s="309" t="s">
        <v>1050</v>
      </c>
      <c r="C68" s="309"/>
      <c r="D68" s="309"/>
      <c r="E68" s="309"/>
      <c r="F68" s="309"/>
      <c r="G68" s="309"/>
      <c r="H68" s="309"/>
      <c r="I68" s="309"/>
      <c r="J68" s="309"/>
      <c r="K68" s="309"/>
      <c r="L68" s="309"/>
      <c r="M68" s="309"/>
      <c r="N68" s="309"/>
      <c r="O68" s="309"/>
      <c r="P68" s="309"/>
      <c r="Q68" s="309"/>
      <c r="R68" s="309"/>
      <c r="S68" s="309"/>
      <c r="T68" s="309"/>
      <c r="U68" s="309"/>
      <c r="V68" s="309"/>
      <c r="W68" s="309"/>
      <c r="X68" s="309"/>
      <c r="Y68" s="309"/>
    </row>
    <row r="69" spans="2:25" ht="15" customHeight="1">
      <c r="B69" s="309" t="s">
        <v>1097</v>
      </c>
      <c r="C69" s="309"/>
      <c r="D69" s="309"/>
      <c r="E69" s="309"/>
      <c r="F69" s="309"/>
      <c r="G69" s="309"/>
      <c r="H69" s="309"/>
      <c r="I69" s="309"/>
      <c r="J69" s="309"/>
      <c r="K69" s="309"/>
      <c r="L69" s="309"/>
      <c r="M69" s="309"/>
      <c r="N69" s="309"/>
      <c r="O69" s="309"/>
      <c r="P69" s="309"/>
      <c r="Q69" s="309"/>
      <c r="R69" s="309"/>
      <c r="S69" s="309"/>
      <c r="T69" s="309"/>
      <c r="U69" s="309"/>
      <c r="V69" s="309"/>
      <c r="W69" s="309"/>
      <c r="X69" s="309"/>
      <c r="Y69" s="309"/>
    </row>
    <row r="70" spans="2:25">
      <c r="B70" s="309"/>
      <c r="C70" s="309"/>
      <c r="D70" s="309"/>
      <c r="E70" s="309"/>
      <c r="F70" s="309"/>
      <c r="G70" s="309"/>
      <c r="H70" s="309"/>
      <c r="I70" s="309"/>
      <c r="J70" s="309"/>
      <c r="K70" s="309"/>
      <c r="L70" s="309"/>
      <c r="M70" s="309"/>
      <c r="N70" s="309"/>
      <c r="O70" s="309"/>
      <c r="P70" s="309"/>
      <c r="Q70" s="309"/>
      <c r="R70" s="309"/>
      <c r="S70" s="309"/>
      <c r="T70" s="309"/>
      <c r="U70" s="309"/>
      <c r="V70" s="309"/>
      <c r="W70" s="309"/>
      <c r="X70" s="309"/>
      <c r="Y70" s="309"/>
    </row>
    <row r="71" spans="2:25" ht="15.75" customHeight="1">
      <c r="B71" s="310" t="s">
        <v>1051</v>
      </c>
      <c r="C71" s="310"/>
      <c r="D71" s="310"/>
      <c r="E71" s="310"/>
      <c r="F71" s="310"/>
      <c r="G71" s="310"/>
      <c r="H71" s="310"/>
      <c r="I71" s="310"/>
      <c r="J71" s="310"/>
      <c r="K71" s="310"/>
      <c r="L71" s="310"/>
      <c r="M71" s="310"/>
      <c r="N71" s="310"/>
      <c r="O71" s="310"/>
      <c r="P71" s="310"/>
      <c r="Q71" s="310"/>
      <c r="R71" s="310"/>
      <c r="S71" s="310"/>
      <c r="T71" s="310"/>
      <c r="U71" s="310"/>
      <c r="V71" s="310"/>
      <c r="W71" s="310"/>
      <c r="X71" s="310"/>
      <c r="Y71" s="310"/>
    </row>
    <row r="72" spans="2:25">
      <c r="B72" s="309"/>
      <c r="C72" s="309"/>
      <c r="D72" s="309"/>
      <c r="E72" s="309"/>
      <c r="F72" s="309"/>
      <c r="G72" s="309"/>
      <c r="H72" s="309"/>
      <c r="I72" s="309"/>
      <c r="J72" s="309"/>
      <c r="K72" s="309"/>
      <c r="L72" s="309"/>
      <c r="M72" s="309"/>
      <c r="N72" s="309"/>
      <c r="O72" s="309"/>
      <c r="P72" s="309"/>
      <c r="Q72" s="309"/>
      <c r="R72" s="309"/>
      <c r="S72" s="309"/>
      <c r="T72" s="309"/>
      <c r="U72" s="309"/>
      <c r="V72" s="309"/>
      <c r="W72" s="309"/>
      <c r="X72" s="309"/>
      <c r="Y72" s="309"/>
    </row>
    <row r="73" spans="2:25" ht="30" customHeight="1">
      <c r="B73" s="311" t="s">
        <v>1099</v>
      </c>
      <c r="C73" s="311"/>
      <c r="D73" s="311"/>
      <c r="E73" s="311"/>
      <c r="F73" s="311"/>
      <c r="G73" s="311"/>
      <c r="H73" s="311"/>
      <c r="I73" s="311"/>
      <c r="J73" s="311"/>
      <c r="K73" s="311"/>
      <c r="L73" s="311"/>
      <c r="M73" s="311"/>
      <c r="N73" s="311"/>
      <c r="O73" s="311"/>
      <c r="P73" s="311"/>
      <c r="Q73" s="311"/>
      <c r="R73" s="311"/>
      <c r="S73" s="311"/>
      <c r="T73" s="311"/>
      <c r="U73" s="311"/>
      <c r="V73" s="311"/>
      <c r="W73" s="311"/>
      <c r="X73" s="311"/>
      <c r="Y73" s="311"/>
    </row>
    <row r="74" spans="2:25" ht="15" customHeight="1">
      <c r="B74" s="311" t="s">
        <v>1052</v>
      </c>
      <c r="C74" s="311"/>
      <c r="D74" s="311"/>
      <c r="E74" s="311"/>
      <c r="F74" s="311"/>
      <c r="G74" s="311"/>
      <c r="H74" s="311"/>
      <c r="I74" s="311"/>
      <c r="J74" s="311"/>
      <c r="K74" s="311"/>
      <c r="L74" s="311"/>
      <c r="M74" s="311"/>
      <c r="N74" s="311"/>
      <c r="O74" s="311"/>
      <c r="P74" s="311"/>
      <c r="Q74" s="311"/>
      <c r="R74" s="311"/>
      <c r="S74" s="311"/>
      <c r="T74" s="311"/>
      <c r="U74" s="311"/>
      <c r="V74" s="311"/>
      <c r="W74" s="311"/>
      <c r="X74" s="311"/>
      <c r="Y74" s="311"/>
    </row>
    <row r="75" spans="2:25" ht="15" customHeight="1">
      <c r="B75" s="311" t="s">
        <v>1100</v>
      </c>
      <c r="C75" s="311"/>
      <c r="D75" s="311"/>
      <c r="E75" s="311"/>
      <c r="F75" s="311"/>
      <c r="G75" s="311"/>
      <c r="H75" s="311"/>
      <c r="I75" s="311"/>
      <c r="J75" s="311"/>
      <c r="K75" s="311"/>
      <c r="L75" s="311"/>
      <c r="M75" s="311"/>
      <c r="N75" s="311"/>
      <c r="O75" s="311"/>
      <c r="P75" s="311"/>
      <c r="Q75" s="311"/>
      <c r="R75" s="311"/>
      <c r="S75" s="311"/>
      <c r="T75" s="311"/>
      <c r="U75" s="311"/>
      <c r="V75" s="311"/>
      <c r="W75" s="311"/>
      <c r="X75" s="311"/>
      <c r="Y75" s="311"/>
    </row>
    <row r="76" spans="2:25" ht="15" customHeight="1">
      <c r="B76" s="311" t="s">
        <v>1053</v>
      </c>
      <c r="C76" s="311"/>
      <c r="D76" s="311"/>
      <c r="E76" s="311"/>
      <c r="F76" s="311"/>
      <c r="G76" s="311"/>
      <c r="H76" s="311"/>
      <c r="I76" s="311"/>
      <c r="J76" s="311"/>
      <c r="K76" s="311"/>
      <c r="L76" s="311"/>
      <c r="M76" s="311"/>
      <c r="N76" s="311"/>
      <c r="O76" s="311"/>
      <c r="P76" s="311"/>
      <c r="Q76" s="311"/>
      <c r="R76" s="311"/>
      <c r="S76" s="311"/>
      <c r="T76" s="311"/>
      <c r="U76" s="311"/>
      <c r="V76" s="311"/>
      <c r="W76" s="311"/>
      <c r="X76" s="311"/>
      <c r="Y76" s="311"/>
    </row>
    <row r="77" spans="2:25" ht="30" customHeight="1">
      <c r="B77" s="309" t="s">
        <v>1054</v>
      </c>
      <c r="C77" s="309"/>
      <c r="D77" s="309"/>
      <c r="E77" s="309"/>
      <c r="F77" s="309"/>
      <c r="G77" s="309"/>
      <c r="H77" s="309"/>
      <c r="I77" s="309"/>
      <c r="J77" s="309"/>
      <c r="K77" s="309"/>
      <c r="L77" s="309"/>
      <c r="M77" s="309"/>
      <c r="N77" s="309"/>
      <c r="O77" s="309"/>
      <c r="P77" s="309"/>
      <c r="Q77" s="309"/>
      <c r="R77" s="309"/>
      <c r="S77" s="309"/>
      <c r="T77" s="309"/>
      <c r="U77" s="309"/>
      <c r="V77" s="309"/>
      <c r="W77" s="309"/>
      <c r="X77" s="309"/>
      <c r="Y77" s="309"/>
    </row>
    <row r="78" spans="2:25" ht="15" customHeight="1">
      <c r="B78" s="309" t="s">
        <v>1101</v>
      </c>
      <c r="C78" s="309"/>
      <c r="D78" s="309"/>
      <c r="E78" s="309"/>
      <c r="F78" s="309"/>
      <c r="G78" s="309"/>
      <c r="H78" s="309"/>
      <c r="I78" s="309"/>
      <c r="J78" s="309"/>
      <c r="K78" s="309"/>
      <c r="L78" s="309"/>
      <c r="M78" s="309"/>
      <c r="N78" s="309"/>
      <c r="O78" s="309"/>
      <c r="P78" s="309"/>
      <c r="Q78" s="309"/>
      <c r="R78" s="309"/>
      <c r="S78" s="309"/>
      <c r="T78" s="309"/>
      <c r="U78" s="309"/>
      <c r="V78" s="309"/>
      <c r="W78" s="309"/>
      <c r="X78" s="309"/>
      <c r="Y78" s="309"/>
    </row>
    <row r="79" spans="2:25">
      <c r="B79" s="309"/>
      <c r="C79" s="309"/>
      <c r="D79" s="309"/>
      <c r="E79" s="309"/>
      <c r="F79" s="309"/>
      <c r="G79" s="309"/>
      <c r="H79" s="309"/>
      <c r="I79" s="309"/>
      <c r="J79" s="309"/>
      <c r="K79" s="309"/>
      <c r="L79" s="309"/>
      <c r="M79" s="309"/>
      <c r="N79" s="309"/>
      <c r="O79" s="309"/>
      <c r="P79" s="309"/>
      <c r="Q79" s="309"/>
      <c r="R79" s="309"/>
      <c r="S79" s="309"/>
      <c r="T79" s="309"/>
      <c r="U79" s="309"/>
      <c r="V79" s="309"/>
      <c r="W79" s="309"/>
      <c r="X79" s="309"/>
      <c r="Y79" s="309"/>
    </row>
    <row r="80" spans="2:25" ht="15.75" customHeight="1">
      <c r="B80" s="310" t="s">
        <v>1055</v>
      </c>
      <c r="C80" s="310"/>
      <c r="D80" s="310"/>
      <c r="E80" s="310"/>
      <c r="F80" s="310"/>
      <c r="G80" s="310"/>
      <c r="H80" s="310"/>
      <c r="I80" s="310"/>
      <c r="J80" s="310"/>
      <c r="K80" s="310"/>
      <c r="L80" s="310"/>
      <c r="M80" s="310"/>
      <c r="N80" s="310"/>
      <c r="O80" s="310"/>
      <c r="P80" s="310"/>
      <c r="Q80" s="310"/>
      <c r="R80" s="310"/>
      <c r="S80" s="310"/>
      <c r="T80" s="310"/>
      <c r="U80" s="310"/>
      <c r="V80" s="310"/>
      <c r="W80" s="310"/>
      <c r="X80" s="310"/>
      <c r="Y80" s="310"/>
    </row>
    <row r="81" spans="2:25">
      <c r="B81" s="309"/>
      <c r="C81" s="309"/>
      <c r="D81" s="309"/>
      <c r="E81" s="309"/>
      <c r="F81" s="309"/>
      <c r="G81" s="309"/>
      <c r="H81" s="309"/>
      <c r="I81" s="309"/>
      <c r="J81" s="309"/>
      <c r="K81" s="309"/>
      <c r="L81" s="309"/>
      <c r="M81" s="309"/>
      <c r="N81" s="309"/>
      <c r="O81" s="309"/>
      <c r="P81" s="309"/>
      <c r="Q81" s="309"/>
      <c r="R81" s="309"/>
      <c r="S81" s="309"/>
      <c r="T81" s="309"/>
      <c r="U81" s="309"/>
      <c r="V81" s="309"/>
      <c r="W81" s="309"/>
      <c r="X81" s="309"/>
      <c r="Y81" s="309"/>
    </row>
    <row r="82" spans="2:25" ht="30" customHeight="1">
      <c r="B82" s="311" t="s">
        <v>1102</v>
      </c>
      <c r="C82" s="311"/>
      <c r="D82" s="311"/>
      <c r="E82" s="311"/>
      <c r="F82" s="311"/>
      <c r="G82" s="311"/>
      <c r="H82" s="311"/>
      <c r="I82" s="311"/>
      <c r="J82" s="311"/>
      <c r="K82" s="311"/>
      <c r="L82" s="311"/>
      <c r="M82" s="311"/>
      <c r="N82" s="311"/>
      <c r="O82" s="311"/>
      <c r="P82" s="311"/>
      <c r="Q82" s="311"/>
      <c r="R82" s="311"/>
      <c r="S82" s="311"/>
      <c r="T82" s="311"/>
      <c r="U82" s="311"/>
      <c r="V82" s="311"/>
      <c r="W82" s="311"/>
      <c r="X82" s="311"/>
      <c r="Y82" s="311"/>
    </row>
    <row r="83" spans="2:25" ht="15" customHeight="1">
      <c r="B83" s="311" t="s">
        <v>1056</v>
      </c>
      <c r="C83" s="311"/>
      <c r="D83" s="311"/>
      <c r="E83" s="311"/>
      <c r="F83" s="311"/>
      <c r="G83" s="311"/>
      <c r="H83" s="311"/>
      <c r="I83" s="311"/>
      <c r="J83" s="311"/>
      <c r="K83" s="311"/>
      <c r="L83" s="311"/>
      <c r="M83" s="311"/>
      <c r="N83" s="311"/>
      <c r="O83" s="311"/>
      <c r="P83" s="311"/>
      <c r="Q83" s="311"/>
      <c r="R83" s="311"/>
      <c r="S83" s="311"/>
      <c r="T83" s="311"/>
      <c r="U83" s="311"/>
      <c r="V83" s="311"/>
      <c r="W83" s="311"/>
      <c r="X83" s="311"/>
      <c r="Y83" s="311"/>
    </row>
    <row r="84" spans="2:25" ht="15" customHeight="1">
      <c r="B84" s="311" t="s">
        <v>1103</v>
      </c>
      <c r="C84" s="311"/>
      <c r="D84" s="311"/>
      <c r="E84" s="311"/>
      <c r="F84" s="311"/>
      <c r="G84" s="311"/>
      <c r="H84" s="311"/>
      <c r="I84" s="311"/>
      <c r="J84" s="311"/>
      <c r="K84" s="311"/>
      <c r="L84" s="311"/>
      <c r="M84" s="311"/>
      <c r="N84" s="311"/>
      <c r="O84" s="311"/>
      <c r="P84" s="311"/>
      <c r="Q84" s="311"/>
      <c r="R84" s="311"/>
      <c r="S84" s="311"/>
      <c r="T84" s="311"/>
      <c r="U84" s="311"/>
      <c r="V84" s="311"/>
      <c r="W84" s="311"/>
      <c r="X84" s="311"/>
      <c r="Y84" s="311"/>
    </row>
    <row r="85" spans="2:25" ht="15" customHeight="1">
      <c r="B85" s="311" t="s">
        <v>1057</v>
      </c>
      <c r="C85" s="311"/>
      <c r="D85" s="311"/>
      <c r="E85" s="311"/>
      <c r="F85" s="311"/>
      <c r="G85" s="311"/>
      <c r="H85" s="311"/>
      <c r="I85" s="311"/>
      <c r="J85" s="311"/>
      <c r="K85" s="311"/>
      <c r="L85" s="311"/>
      <c r="M85" s="311"/>
      <c r="N85" s="311"/>
      <c r="O85" s="311"/>
      <c r="P85" s="311"/>
      <c r="Q85" s="311"/>
      <c r="R85" s="311"/>
      <c r="S85" s="311"/>
      <c r="T85" s="311"/>
      <c r="U85" s="311"/>
      <c r="V85" s="311"/>
      <c r="W85" s="311"/>
      <c r="X85" s="311"/>
      <c r="Y85" s="311"/>
    </row>
    <row r="86" spans="2:25" ht="30" customHeight="1">
      <c r="B86" s="309" t="s">
        <v>1058</v>
      </c>
      <c r="C86" s="309"/>
      <c r="D86" s="309"/>
      <c r="E86" s="309"/>
      <c r="F86" s="309"/>
      <c r="G86" s="309"/>
      <c r="H86" s="309"/>
      <c r="I86" s="309"/>
      <c r="J86" s="309"/>
      <c r="K86" s="309"/>
      <c r="L86" s="309"/>
      <c r="M86" s="309"/>
      <c r="N86" s="309"/>
      <c r="O86" s="309"/>
      <c r="P86" s="309"/>
      <c r="Q86" s="309"/>
      <c r="R86" s="309"/>
      <c r="S86" s="309"/>
      <c r="T86" s="309"/>
      <c r="U86" s="309"/>
      <c r="V86" s="309"/>
      <c r="W86" s="309"/>
      <c r="X86" s="309"/>
      <c r="Y86" s="309"/>
    </row>
    <row r="87" spans="2:25" ht="15" customHeight="1">
      <c r="B87" s="309" t="s">
        <v>1104</v>
      </c>
      <c r="C87" s="309"/>
      <c r="D87" s="309"/>
      <c r="E87" s="309"/>
      <c r="F87" s="309"/>
      <c r="G87" s="309"/>
      <c r="H87" s="309"/>
      <c r="I87" s="309"/>
      <c r="J87" s="309"/>
      <c r="K87" s="309"/>
      <c r="L87" s="309"/>
      <c r="M87" s="309"/>
      <c r="N87" s="309"/>
      <c r="O87" s="309"/>
      <c r="P87" s="309"/>
      <c r="Q87" s="309"/>
      <c r="R87" s="309"/>
      <c r="S87" s="309"/>
      <c r="T87" s="309"/>
      <c r="U87" s="309"/>
      <c r="V87" s="309"/>
      <c r="W87" s="309"/>
      <c r="X87" s="309"/>
      <c r="Y87" s="309"/>
    </row>
    <row r="88" spans="2:25">
      <c r="B88" s="309"/>
      <c r="C88" s="309"/>
      <c r="D88" s="309"/>
      <c r="E88" s="309"/>
      <c r="F88" s="309"/>
      <c r="G88" s="309"/>
      <c r="H88" s="309"/>
      <c r="I88" s="309"/>
      <c r="J88" s="309"/>
      <c r="K88" s="309"/>
      <c r="L88" s="309"/>
      <c r="M88" s="309"/>
      <c r="N88" s="309"/>
      <c r="O88" s="309"/>
      <c r="P88" s="309"/>
      <c r="Q88" s="309"/>
      <c r="R88" s="309"/>
      <c r="S88" s="309"/>
      <c r="T88" s="309"/>
      <c r="U88" s="309"/>
      <c r="V88" s="309"/>
      <c r="W88" s="309"/>
      <c r="X88" s="309"/>
      <c r="Y88" s="309"/>
    </row>
    <row r="89" spans="2:25" ht="15" hidden="1" customHeight="1">
      <c r="B89" s="309"/>
      <c r="C89" s="309"/>
      <c r="D89" s="309"/>
      <c r="E89" s="309"/>
      <c r="F89" s="309"/>
      <c r="G89" s="309"/>
      <c r="H89" s="309"/>
      <c r="I89" s="309"/>
      <c r="J89" s="309"/>
      <c r="K89" s="309"/>
      <c r="L89" s="309"/>
      <c r="M89" s="309"/>
      <c r="N89" s="309"/>
      <c r="O89" s="309"/>
      <c r="P89" s="309"/>
      <c r="Q89" s="309"/>
      <c r="R89" s="309"/>
      <c r="S89" s="309"/>
      <c r="T89" s="309"/>
      <c r="U89" s="309"/>
      <c r="V89" s="309"/>
      <c r="W89" s="309"/>
      <c r="X89" s="309"/>
      <c r="Y89" s="309"/>
    </row>
    <row r="90" spans="2:25" ht="15" hidden="1" customHeight="1">
      <c r="B90" s="309"/>
      <c r="C90" s="309"/>
      <c r="D90" s="309"/>
      <c r="E90" s="309"/>
      <c r="F90" s="309"/>
      <c r="G90" s="309"/>
      <c r="H90" s="309"/>
      <c r="I90" s="309"/>
      <c r="J90" s="309"/>
      <c r="K90" s="309"/>
      <c r="L90" s="309"/>
      <c r="M90" s="309"/>
      <c r="N90" s="309"/>
      <c r="O90" s="309"/>
      <c r="P90" s="309"/>
      <c r="Q90" s="309"/>
      <c r="R90" s="309"/>
      <c r="S90" s="309"/>
      <c r="T90" s="309"/>
      <c r="U90" s="309"/>
      <c r="V90" s="309"/>
      <c r="W90" s="309"/>
      <c r="X90" s="309"/>
      <c r="Y90" s="309"/>
    </row>
    <row r="91" spans="2:25" ht="15" hidden="1" customHeight="1">
      <c r="B91" s="309"/>
      <c r="C91" s="309"/>
      <c r="D91" s="309"/>
      <c r="E91" s="309"/>
      <c r="F91" s="309"/>
      <c r="G91" s="309"/>
      <c r="H91" s="309"/>
      <c r="I91" s="309"/>
      <c r="J91" s="309"/>
      <c r="K91" s="309"/>
      <c r="L91" s="309"/>
      <c r="M91" s="309"/>
      <c r="N91" s="309"/>
      <c r="O91" s="309"/>
      <c r="P91" s="309"/>
      <c r="Q91" s="309"/>
      <c r="R91" s="309"/>
      <c r="S91" s="309"/>
      <c r="T91" s="309"/>
      <c r="U91" s="309"/>
      <c r="V91" s="309"/>
      <c r="W91" s="309"/>
      <c r="X91" s="309"/>
      <c r="Y91" s="309"/>
    </row>
    <row r="92" spans="2:25" ht="15" hidden="1" customHeight="1">
      <c r="B92" s="309"/>
      <c r="C92" s="309"/>
      <c r="D92" s="309"/>
      <c r="E92" s="309"/>
      <c r="F92" s="309"/>
      <c r="G92" s="309"/>
      <c r="H92" s="309"/>
      <c r="I92" s="309"/>
      <c r="J92" s="309"/>
      <c r="K92" s="309"/>
      <c r="L92" s="309"/>
      <c r="M92" s="309"/>
      <c r="N92" s="309"/>
      <c r="O92" s="309"/>
      <c r="P92" s="309"/>
      <c r="Q92" s="309"/>
      <c r="R92" s="309"/>
      <c r="S92" s="309"/>
      <c r="T92" s="309"/>
      <c r="U92" s="309"/>
      <c r="V92" s="309"/>
      <c r="W92" s="309"/>
      <c r="X92" s="309"/>
      <c r="Y92" s="309"/>
    </row>
    <row r="93" spans="2:25" ht="15" hidden="1" customHeight="1">
      <c r="B93" s="309"/>
      <c r="C93" s="309"/>
      <c r="D93" s="309"/>
      <c r="E93" s="309"/>
      <c r="F93" s="309"/>
      <c r="G93" s="309"/>
      <c r="H93" s="309"/>
      <c r="I93" s="309"/>
      <c r="J93" s="309"/>
      <c r="K93" s="309"/>
      <c r="L93" s="309"/>
      <c r="M93" s="309"/>
      <c r="N93" s="309"/>
      <c r="O93" s="309"/>
      <c r="P93" s="309"/>
      <c r="Q93" s="309"/>
      <c r="R93" s="309"/>
      <c r="S93" s="309"/>
      <c r="T93" s="309"/>
      <c r="U93" s="309"/>
      <c r="V93" s="309"/>
      <c r="W93" s="309"/>
      <c r="X93" s="309"/>
      <c r="Y93" s="309"/>
    </row>
    <row r="94" spans="2:25" ht="15" hidden="1" customHeight="1">
      <c r="B94" s="309"/>
      <c r="C94" s="309"/>
      <c r="D94" s="309"/>
      <c r="E94" s="309"/>
      <c r="F94" s="309"/>
      <c r="G94" s="309"/>
      <c r="H94" s="309"/>
      <c r="I94" s="309"/>
      <c r="J94" s="309"/>
      <c r="K94" s="309"/>
      <c r="L94" s="309"/>
      <c r="M94" s="309"/>
      <c r="N94" s="309"/>
      <c r="O94" s="309"/>
      <c r="P94" s="309"/>
      <c r="Q94" s="309"/>
      <c r="R94" s="309"/>
      <c r="S94" s="309"/>
      <c r="T94" s="309"/>
      <c r="U94" s="309"/>
      <c r="V94" s="309"/>
      <c r="W94" s="309"/>
      <c r="X94" s="309"/>
      <c r="Y94" s="309"/>
    </row>
    <row r="95" spans="2:25" ht="15" hidden="1" customHeight="1">
      <c r="B95" s="309"/>
      <c r="C95" s="309"/>
      <c r="D95" s="309"/>
      <c r="E95" s="309"/>
      <c r="F95" s="309"/>
      <c r="G95" s="309"/>
      <c r="H95" s="309"/>
      <c r="I95" s="309"/>
      <c r="J95" s="309"/>
      <c r="K95" s="309"/>
      <c r="L95" s="309"/>
      <c r="M95" s="309"/>
      <c r="N95" s="309"/>
      <c r="O95" s="309"/>
      <c r="P95" s="309"/>
      <c r="Q95" s="309"/>
      <c r="R95" s="309"/>
      <c r="S95" s="309"/>
      <c r="T95" s="309"/>
      <c r="U95" s="309"/>
      <c r="V95" s="309"/>
      <c r="W95" s="309"/>
      <c r="X95" s="309"/>
      <c r="Y95" s="309"/>
    </row>
    <row r="96" spans="2:25" ht="15" hidden="1" customHeight="1">
      <c r="B96" s="309"/>
      <c r="C96" s="309"/>
      <c r="D96" s="309"/>
      <c r="E96" s="309"/>
      <c r="F96" s="309"/>
      <c r="G96" s="309"/>
      <c r="H96" s="309"/>
      <c r="I96" s="309"/>
      <c r="J96" s="309"/>
      <c r="K96" s="309"/>
      <c r="L96" s="309"/>
      <c r="M96" s="309"/>
      <c r="N96" s="309"/>
      <c r="O96" s="309"/>
      <c r="P96" s="309"/>
      <c r="Q96" s="309"/>
      <c r="R96" s="309"/>
      <c r="S96" s="309"/>
      <c r="T96" s="309"/>
      <c r="U96" s="309"/>
      <c r="V96" s="309"/>
      <c r="W96" s="309"/>
      <c r="X96" s="309"/>
      <c r="Y96" s="309"/>
    </row>
    <row r="97" spans="2:25" ht="15" hidden="1" customHeight="1">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row>
    <row r="98" spans="2:25" ht="15" hidden="1" customHeight="1">
      <c r="B98" s="309"/>
      <c r="C98" s="309"/>
      <c r="D98" s="309"/>
      <c r="E98" s="309"/>
      <c r="F98" s="309"/>
      <c r="G98" s="309"/>
      <c r="H98" s="309"/>
      <c r="I98" s="309"/>
      <c r="J98" s="309"/>
      <c r="K98" s="309"/>
      <c r="L98" s="309"/>
      <c r="M98" s="309"/>
      <c r="N98" s="309"/>
      <c r="O98" s="309"/>
      <c r="P98" s="309"/>
      <c r="Q98" s="309"/>
      <c r="R98" s="309"/>
      <c r="S98" s="309"/>
      <c r="T98" s="309"/>
      <c r="U98" s="309"/>
      <c r="V98" s="309"/>
      <c r="W98" s="309"/>
      <c r="X98" s="309"/>
      <c r="Y98" s="309"/>
    </row>
    <row r="99" spans="2:25" ht="15" hidden="1" customHeight="1">
      <c r="B99" s="309"/>
      <c r="C99" s="309"/>
      <c r="D99" s="309"/>
      <c r="E99" s="309"/>
      <c r="F99" s="309"/>
      <c r="G99" s="309"/>
      <c r="H99" s="309"/>
      <c r="I99" s="309"/>
      <c r="J99" s="309"/>
      <c r="K99" s="309"/>
      <c r="L99" s="309"/>
      <c r="M99" s="309"/>
      <c r="N99" s="309"/>
      <c r="O99" s="309"/>
      <c r="P99" s="309"/>
      <c r="Q99" s="309"/>
      <c r="R99" s="309"/>
      <c r="S99" s="309"/>
      <c r="T99" s="309"/>
      <c r="U99" s="309"/>
      <c r="V99" s="309"/>
      <c r="W99" s="309"/>
      <c r="X99" s="309"/>
      <c r="Y99" s="309"/>
    </row>
    <row r="100" spans="2:25" ht="15" hidden="1" customHeight="1">
      <c r="B100" s="309"/>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row>
    <row r="101" spans="2:25" ht="15" hidden="1" customHeight="1">
      <c r="B101" s="309"/>
      <c r="C101" s="309"/>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row>
    <row r="102" spans="2:25" ht="15" hidden="1" customHeight="1">
      <c r="B102" s="309"/>
      <c r="C102" s="309"/>
      <c r="D102" s="309"/>
      <c r="E102" s="309"/>
      <c r="F102" s="309"/>
      <c r="G102" s="309"/>
      <c r="H102" s="309"/>
      <c r="I102" s="309"/>
      <c r="J102" s="309"/>
      <c r="K102" s="309"/>
      <c r="L102" s="309"/>
      <c r="M102" s="309"/>
      <c r="N102" s="309"/>
      <c r="O102" s="309"/>
      <c r="P102" s="309"/>
      <c r="Q102" s="309"/>
      <c r="R102" s="309"/>
      <c r="S102" s="309"/>
      <c r="T102" s="309"/>
      <c r="U102" s="309"/>
      <c r="V102" s="309"/>
      <c r="W102" s="309"/>
      <c r="X102" s="309"/>
      <c r="Y102" s="309"/>
    </row>
    <row r="103" spans="2:25" ht="15" hidden="1" customHeight="1">
      <c r="B103" s="309"/>
      <c r="C103" s="309"/>
      <c r="D103" s="309"/>
      <c r="E103" s="309"/>
      <c r="F103" s="309"/>
      <c r="G103" s="309"/>
      <c r="H103" s="309"/>
      <c r="I103" s="309"/>
      <c r="J103" s="309"/>
      <c r="K103" s="309"/>
      <c r="L103" s="309"/>
      <c r="M103" s="309"/>
      <c r="N103" s="309"/>
      <c r="O103" s="309"/>
      <c r="P103" s="309"/>
      <c r="Q103" s="309"/>
      <c r="R103" s="309"/>
      <c r="S103" s="309"/>
      <c r="T103" s="309"/>
      <c r="U103" s="309"/>
      <c r="V103" s="309"/>
      <c r="W103" s="309"/>
      <c r="X103" s="309"/>
      <c r="Y103" s="309"/>
    </row>
    <row r="104" spans="2:25" ht="15" hidden="1" customHeight="1">
      <c r="B104" s="309"/>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row>
    <row r="105" spans="2:25" ht="15" hidden="1" customHeight="1">
      <c r="B105" s="309"/>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row>
    <row r="106" spans="2:25" ht="15" hidden="1" customHeight="1">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row>
    <row r="107" spans="2:25" ht="15" hidden="1" customHeight="1">
      <c r="B107" s="309"/>
      <c r="C107" s="309"/>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row>
    <row r="108" spans="2:25" ht="15" hidden="1" customHeight="1">
      <c r="B108" s="309"/>
      <c r="C108" s="309"/>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row>
    <row r="109" spans="2:25" ht="15" hidden="1" customHeight="1">
      <c r="B109" s="309"/>
      <c r="C109" s="309"/>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row>
    <row r="110" spans="2:25" ht="15" hidden="1" customHeight="1">
      <c r="B110" s="309"/>
      <c r="C110" s="309"/>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row>
    <row r="111" spans="2:25" ht="15" hidden="1" customHeight="1">
      <c r="B111" s="309"/>
      <c r="C111" s="309"/>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row>
    <row r="112" spans="2:25" ht="15" hidden="1" customHeight="1">
      <c r="B112" s="309"/>
      <c r="C112" s="309"/>
      <c r="D112" s="309"/>
      <c r="E112" s="309"/>
      <c r="F112" s="309"/>
      <c r="G112" s="309"/>
      <c r="H112" s="309"/>
      <c r="I112" s="309"/>
      <c r="J112" s="309"/>
      <c r="K112" s="309"/>
      <c r="L112" s="309"/>
      <c r="M112" s="309"/>
      <c r="N112" s="309"/>
      <c r="O112" s="309"/>
      <c r="P112" s="309"/>
      <c r="Q112" s="309"/>
      <c r="R112" s="309"/>
      <c r="S112" s="309"/>
      <c r="T112" s="309"/>
      <c r="U112" s="309"/>
      <c r="V112" s="309"/>
      <c r="W112" s="309"/>
      <c r="X112" s="309"/>
      <c r="Y112" s="309"/>
    </row>
    <row r="113" spans="2:25" ht="15" hidden="1" customHeight="1">
      <c r="B113" s="309"/>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row>
    <row r="114" spans="2:25" ht="15" hidden="1" customHeight="1">
      <c r="B114" s="309"/>
      <c r="C114" s="309"/>
      <c r="D114" s="309"/>
      <c r="E114" s="309"/>
      <c r="F114" s="309"/>
      <c r="G114" s="309"/>
      <c r="H114" s="309"/>
      <c r="I114" s="309"/>
      <c r="J114" s="309"/>
      <c r="K114" s="309"/>
      <c r="L114" s="309"/>
      <c r="M114" s="309"/>
      <c r="N114" s="309"/>
      <c r="O114" s="309"/>
      <c r="P114" s="309"/>
      <c r="Q114" s="309"/>
      <c r="R114" s="309"/>
      <c r="S114" s="309"/>
      <c r="T114" s="309"/>
      <c r="U114" s="309"/>
      <c r="V114" s="309"/>
      <c r="W114" s="309"/>
      <c r="X114" s="309"/>
      <c r="Y114" s="309"/>
    </row>
    <row r="115" spans="2:25" ht="15" hidden="1" customHeight="1">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row>
    <row r="116" spans="2:25" ht="15" hidden="1" customHeight="1">
      <c r="B116" s="309"/>
      <c r="C116" s="309"/>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row>
    <row r="117" spans="2:25" ht="15" hidden="1" customHeight="1">
      <c r="B117" s="309"/>
      <c r="C117" s="309"/>
      <c r="D117" s="309"/>
      <c r="E117" s="309"/>
      <c r="F117" s="309"/>
      <c r="G117" s="309"/>
      <c r="H117" s="309"/>
      <c r="I117" s="309"/>
      <c r="J117" s="309"/>
      <c r="K117" s="309"/>
      <c r="L117" s="309"/>
      <c r="M117" s="309"/>
      <c r="N117" s="309"/>
      <c r="O117" s="309"/>
      <c r="P117" s="309"/>
      <c r="Q117" s="309"/>
      <c r="R117" s="309"/>
      <c r="S117" s="309"/>
      <c r="T117" s="309"/>
      <c r="U117" s="309"/>
      <c r="V117" s="309"/>
      <c r="W117" s="309"/>
      <c r="X117" s="309"/>
      <c r="Y117" s="309"/>
    </row>
    <row r="118" spans="2:25" ht="15" hidden="1" customHeight="1">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row>
    <row r="119" spans="2:25" ht="15" hidden="1" customHeight="1">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row>
    <row r="120" spans="2:25" ht="15" hidden="1" customHeight="1">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row>
    <row r="121" spans="2:25" ht="15" hidden="1" customHeight="1">
      <c r="B121" s="309"/>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c r="Y121" s="309"/>
    </row>
    <row r="122" spans="2:25" ht="15" hidden="1" customHeight="1">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row>
    <row r="123" spans="2:25" ht="15" hidden="1" customHeight="1">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row>
    <row r="124" spans="2:25" ht="15" hidden="1" customHeight="1">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row>
    <row r="125" spans="2:25" ht="15" hidden="1" customHeight="1">
      <c r="B125" s="309"/>
      <c r="C125" s="309"/>
      <c r="D125" s="309"/>
      <c r="E125" s="309"/>
      <c r="F125" s="309"/>
      <c r="G125" s="309"/>
      <c r="H125" s="309"/>
      <c r="I125" s="309"/>
      <c r="J125" s="309"/>
      <c r="K125" s="309"/>
      <c r="L125" s="309"/>
      <c r="M125" s="309"/>
      <c r="N125" s="309"/>
      <c r="O125" s="309"/>
      <c r="P125" s="309"/>
      <c r="Q125" s="309"/>
      <c r="R125" s="309"/>
      <c r="S125" s="309"/>
      <c r="T125" s="309"/>
      <c r="U125" s="309"/>
      <c r="V125" s="309"/>
      <c r="W125" s="309"/>
      <c r="X125" s="309"/>
      <c r="Y125" s="309"/>
    </row>
    <row r="126" spans="2:25" ht="15" hidden="1" customHeight="1">
      <c r="B126" s="309"/>
      <c r="C126" s="309"/>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row>
    <row r="127" spans="2:25" ht="15" hidden="1" customHeight="1">
      <c r="B127" s="309"/>
      <c r="C127" s="309"/>
      <c r="D127" s="309"/>
      <c r="E127" s="309"/>
      <c r="F127" s="309"/>
      <c r="G127" s="309"/>
      <c r="H127" s="309"/>
      <c r="I127" s="309"/>
      <c r="J127" s="309"/>
      <c r="K127" s="309"/>
      <c r="L127" s="309"/>
      <c r="M127" s="309"/>
      <c r="N127" s="309"/>
      <c r="O127" s="309"/>
      <c r="P127" s="309"/>
      <c r="Q127" s="309"/>
      <c r="R127" s="309"/>
      <c r="S127" s="309"/>
      <c r="T127" s="309"/>
      <c r="U127" s="309"/>
      <c r="V127" s="309"/>
      <c r="W127" s="309"/>
      <c r="X127" s="309"/>
      <c r="Y127" s="309"/>
    </row>
    <row r="128" spans="2:25" ht="15" hidden="1" customHeight="1">
      <c r="B128" s="309"/>
      <c r="C128" s="309"/>
      <c r="D128" s="309"/>
      <c r="E128" s="309"/>
      <c r="F128" s="309"/>
      <c r="G128" s="309"/>
      <c r="H128" s="309"/>
      <c r="I128" s="309"/>
      <c r="J128" s="309"/>
      <c r="K128" s="309"/>
      <c r="L128" s="309"/>
      <c r="M128" s="309"/>
      <c r="N128" s="309"/>
      <c r="O128" s="309"/>
      <c r="P128" s="309"/>
      <c r="Q128" s="309"/>
      <c r="R128" s="309"/>
      <c r="S128" s="309"/>
      <c r="T128" s="309"/>
      <c r="U128" s="309"/>
      <c r="V128" s="309"/>
      <c r="W128" s="309"/>
      <c r="X128" s="309"/>
      <c r="Y128" s="309"/>
    </row>
    <row r="129" spans="2:25" ht="15" hidden="1" customHeight="1">
      <c r="B129" s="309"/>
      <c r="C129" s="309"/>
      <c r="D129" s="309"/>
      <c r="E129" s="309"/>
      <c r="F129" s="309"/>
      <c r="G129" s="309"/>
      <c r="H129" s="309"/>
      <c r="I129" s="309"/>
      <c r="J129" s="309"/>
      <c r="K129" s="309"/>
      <c r="L129" s="309"/>
      <c r="M129" s="309"/>
      <c r="N129" s="309"/>
      <c r="O129" s="309"/>
      <c r="P129" s="309"/>
      <c r="Q129" s="309"/>
      <c r="R129" s="309"/>
      <c r="S129" s="309"/>
      <c r="T129" s="309"/>
      <c r="U129" s="309"/>
      <c r="V129" s="309"/>
      <c r="W129" s="309"/>
      <c r="X129" s="309"/>
      <c r="Y129" s="309"/>
    </row>
    <row r="130" spans="2:25" ht="15" hidden="1" customHeight="1">
      <c r="B130" s="309"/>
      <c r="C130" s="309"/>
      <c r="D130" s="309"/>
      <c r="E130" s="309"/>
      <c r="F130" s="309"/>
      <c r="G130" s="309"/>
      <c r="H130" s="309"/>
      <c r="I130" s="309"/>
      <c r="J130" s="309"/>
      <c r="K130" s="309"/>
      <c r="L130" s="309"/>
      <c r="M130" s="309"/>
      <c r="N130" s="309"/>
      <c r="O130" s="309"/>
      <c r="P130" s="309"/>
      <c r="Q130" s="309"/>
      <c r="R130" s="309"/>
      <c r="S130" s="309"/>
      <c r="T130" s="309"/>
      <c r="U130" s="309"/>
      <c r="V130" s="309"/>
      <c r="W130" s="309"/>
      <c r="X130" s="309"/>
      <c r="Y130" s="309"/>
    </row>
    <row r="131" spans="2:25" ht="15" hidden="1" customHeight="1">
      <c r="B131" s="309"/>
      <c r="C131" s="309"/>
      <c r="D131" s="309"/>
      <c r="E131" s="309"/>
      <c r="F131" s="309"/>
      <c r="G131" s="309"/>
      <c r="H131" s="309"/>
      <c r="I131" s="309"/>
      <c r="J131" s="309"/>
      <c r="K131" s="309"/>
      <c r="L131" s="309"/>
      <c r="M131" s="309"/>
      <c r="N131" s="309"/>
      <c r="O131" s="309"/>
      <c r="P131" s="309"/>
      <c r="Q131" s="309"/>
      <c r="R131" s="309"/>
      <c r="S131" s="309"/>
      <c r="T131" s="309"/>
      <c r="U131" s="309"/>
      <c r="V131" s="309"/>
      <c r="W131" s="309"/>
      <c r="X131" s="309"/>
      <c r="Y131" s="309"/>
    </row>
    <row r="132" spans="2:25" ht="15" hidden="1" customHeight="1">
      <c r="B132" s="309"/>
      <c r="C132" s="309"/>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row>
    <row r="133" spans="2:25" ht="15" hidden="1" customHeight="1">
      <c r="B133" s="309"/>
      <c r="C133" s="309"/>
      <c r="D133" s="309"/>
      <c r="E133" s="309"/>
      <c r="F133" s="309"/>
      <c r="G133" s="309"/>
      <c r="H133" s="309"/>
      <c r="I133" s="309"/>
      <c r="J133" s="309"/>
      <c r="K133" s="309"/>
      <c r="L133" s="309"/>
      <c r="M133" s="309"/>
      <c r="N133" s="309"/>
      <c r="O133" s="309"/>
      <c r="P133" s="309"/>
      <c r="Q133" s="309"/>
      <c r="R133" s="309"/>
      <c r="S133" s="309"/>
      <c r="T133" s="309"/>
      <c r="U133" s="309"/>
      <c r="V133" s="309"/>
      <c r="W133" s="309"/>
      <c r="X133" s="309"/>
      <c r="Y133" s="309"/>
    </row>
    <row r="134" spans="2:25" ht="15" hidden="1" customHeight="1">
      <c r="B134" s="309"/>
      <c r="C134" s="309"/>
      <c r="D134" s="309"/>
      <c r="E134" s="309"/>
      <c r="F134" s="309"/>
      <c r="G134" s="309"/>
      <c r="H134" s="309"/>
      <c r="I134" s="309"/>
      <c r="J134" s="309"/>
      <c r="K134" s="309"/>
      <c r="L134" s="309"/>
      <c r="M134" s="309"/>
      <c r="N134" s="309"/>
      <c r="O134" s="309"/>
      <c r="P134" s="309"/>
      <c r="Q134" s="309"/>
      <c r="R134" s="309"/>
      <c r="S134" s="309"/>
      <c r="T134" s="309"/>
      <c r="U134" s="309"/>
      <c r="V134" s="309"/>
      <c r="W134" s="309"/>
      <c r="X134" s="309"/>
      <c r="Y134" s="309"/>
    </row>
    <row r="135" spans="2:25" ht="15" hidden="1" customHeight="1">
      <c r="B135" s="309"/>
      <c r="C135" s="309"/>
      <c r="D135" s="309"/>
      <c r="E135" s="309"/>
      <c r="F135" s="309"/>
      <c r="G135" s="309"/>
      <c r="H135" s="309"/>
      <c r="I135" s="309"/>
      <c r="J135" s="309"/>
      <c r="K135" s="309"/>
      <c r="L135" s="309"/>
      <c r="M135" s="309"/>
      <c r="N135" s="309"/>
      <c r="O135" s="309"/>
      <c r="P135" s="309"/>
      <c r="Q135" s="309"/>
      <c r="R135" s="309"/>
      <c r="S135" s="309"/>
      <c r="T135" s="309"/>
      <c r="U135" s="309"/>
      <c r="V135" s="309"/>
      <c r="W135" s="309"/>
      <c r="X135" s="309"/>
      <c r="Y135" s="309"/>
    </row>
    <row r="136" spans="2:25" ht="15" hidden="1" customHeight="1">
      <c r="B136" s="309"/>
      <c r="C136" s="309"/>
      <c r="D136" s="309"/>
      <c r="E136" s="309"/>
      <c r="F136" s="309"/>
      <c r="G136" s="309"/>
      <c r="H136" s="309"/>
      <c r="I136" s="309"/>
      <c r="J136" s="309"/>
      <c r="K136" s="309"/>
      <c r="L136" s="309"/>
      <c r="M136" s="309"/>
      <c r="N136" s="309"/>
      <c r="O136" s="309"/>
      <c r="P136" s="309"/>
      <c r="Q136" s="309"/>
      <c r="R136" s="309"/>
      <c r="S136" s="309"/>
      <c r="T136" s="309"/>
      <c r="U136" s="309"/>
      <c r="V136" s="309"/>
      <c r="W136" s="309"/>
      <c r="X136" s="309"/>
      <c r="Y136" s="309"/>
    </row>
    <row r="137" spans="2:25" ht="15" hidden="1" customHeight="1">
      <c r="B137" s="309"/>
      <c r="C137" s="309"/>
      <c r="D137" s="309"/>
      <c r="E137" s="309"/>
      <c r="F137" s="309"/>
      <c r="G137" s="309"/>
      <c r="H137" s="309"/>
      <c r="I137" s="309"/>
      <c r="J137" s="309"/>
      <c r="K137" s="309"/>
      <c r="L137" s="309"/>
      <c r="M137" s="309"/>
      <c r="N137" s="309"/>
      <c r="O137" s="309"/>
      <c r="P137" s="309"/>
      <c r="Q137" s="309"/>
      <c r="R137" s="309"/>
      <c r="S137" s="309"/>
      <c r="T137" s="309"/>
      <c r="U137" s="309"/>
      <c r="V137" s="309"/>
      <c r="W137" s="309"/>
      <c r="X137" s="309"/>
      <c r="Y137" s="309"/>
    </row>
    <row r="138" spans="2:25" ht="15" hidden="1" customHeight="1">
      <c r="B138" s="309"/>
      <c r="C138" s="309"/>
      <c r="D138" s="309"/>
      <c r="E138" s="309"/>
      <c r="F138" s="309"/>
      <c r="G138" s="309"/>
      <c r="H138" s="309"/>
      <c r="I138" s="309"/>
      <c r="J138" s="309"/>
      <c r="K138" s="309"/>
      <c r="L138" s="309"/>
      <c r="M138" s="309"/>
      <c r="N138" s="309"/>
      <c r="O138" s="309"/>
      <c r="P138" s="309"/>
      <c r="Q138" s="309"/>
      <c r="R138" s="309"/>
      <c r="S138" s="309"/>
      <c r="T138" s="309"/>
      <c r="U138" s="309"/>
      <c r="V138" s="309"/>
      <c r="W138" s="309"/>
      <c r="X138" s="309"/>
      <c r="Y138" s="309"/>
    </row>
    <row r="139" spans="2:25" ht="15" hidden="1" customHeight="1">
      <c r="B139" s="309"/>
      <c r="C139" s="309"/>
      <c r="D139" s="309"/>
      <c r="E139" s="309"/>
      <c r="F139" s="309"/>
      <c r="G139" s="309"/>
      <c r="H139" s="309"/>
      <c r="I139" s="309"/>
      <c r="J139" s="309"/>
      <c r="K139" s="309"/>
      <c r="L139" s="309"/>
      <c r="M139" s="309"/>
      <c r="N139" s="309"/>
      <c r="O139" s="309"/>
      <c r="P139" s="309"/>
      <c r="Q139" s="309"/>
      <c r="R139" s="309"/>
      <c r="S139" s="309"/>
      <c r="T139" s="309"/>
      <c r="U139" s="309"/>
      <c r="V139" s="309"/>
      <c r="W139" s="309"/>
      <c r="X139" s="309"/>
      <c r="Y139" s="309"/>
    </row>
    <row r="140" spans="2:25" ht="15" hidden="1" customHeight="1">
      <c r="B140" s="309"/>
      <c r="C140" s="309"/>
      <c r="D140" s="309"/>
      <c r="E140" s="309"/>
      <c r="F140" s="309"/>
      <c r="G140" s="309"/>
      <c r="H140" s="309"/>
      <c r="I140" s="309"/>
      <c r="J140" s="309"/>
      <c r="K140" s="309"/>
      <c r="L140" s="309"/>
      <c r="M140" s="309"/>
      <c r="N140" s="309"/>
      <c r="O140" s="309"/>
      <c r="P140" s="309"/>
      <c r="Q140" s="309"/>
      <c r="R140" s="309"/>
      <c r="S140" s="309"/>
      <c r="T140" s="309"/>
      <c r="U140" s="309"/>
      <c r="V140" s="309"/>
      <c r="W140" s="309"/>
      <c r="X140" s="309"/>
      <c r="Y140" s="309"/>
    </row>
    <row r="141" spans="2:25" ht="15" hidden="1" customHeight="1">
      <c r="B141" s="309"/>
      <c r="C141" s="309"/>
      <c r="D141" s="309"/>
      <c r="E141" s="309"/>
      <c r="F141" s="309"/>
      <c r="G141" s="309"/>
      <c r="H141" s="309"/>
      <c r="I141" s="309"/>
      <c r="J141" s="309"/>
      <c r="K141" s="309"/>
      <c r="L141" s="309"/>
      <c r="M141" s="309"/>
      <c r="N141" s="309"/>
      <c r="O141" s="309"/>
      <c r="P141" s="309"/>
      <c r="Q141" s="309"/>
      <c r="R141" s="309"/>
      <c r="S141" s="309"/>
      <c r="T141" s="309"/>
      <c r="U141" s="309"/>
      <c r="V141" s="309"/>
      <c r="W141" s="309"/>
      <c r="X141" s="309"/>
      <c r="Y141" s="309"/>
    </row>
    <row r="142" spans="2:25" ht="15" hidden="1" customHeight="1">
      <c r="B142" s="309"/>
      <c r="C142" s="309"/>
      <c r="D142" s="309"/>
      <c r="E142" s="309"/>
      <c r="F142" s="309"/>
      <c r="G142" s="309"/>
      <c r="H142" s="309"/>
      <c r="I142" s="309"/>
      <c r="J142" s="309"/>
      <c r="K142" s="309"/>
      <c r="L142" s="309"/>
      <c r="M142" s="309"/>
      <c r="N142" s="309"/>
      <c r="O142" s="309"/>
      <c r="P142" s="309"/>
      <c r="Q142" s="309"/>
      <c r="R142" s="309"/>
      <c r="S142" s="309"/>
      <c r="T142" s="309"/>
      <c r="U142" s="309"/>
      <c r="V142" s="309"/>
      <c r="W142" s="309"/>
      <c r="X142" s="309"/>
      <c r="Y142" s="309"/>
    </row>
    <row r="143" spans="2:25" ht="15" hidden="1" customHeight="1">
      <c r="B143" s="309"/>
      <c r="C143" s="309"/>
      <c r="D143" s="309"/>
      <c r="E143" s="309"/>
      <c r="F143" s="309"/>
      <c r="G143" s="309"/>
      <c r="H143" s="309"/>
      <c r="I143" s="309"/>
      <c r="J143" s="309"/>
      <c r="K143" s="309"/>
      <c r="L143" s="309"/>
      <c r="M143" s="309"/>
      <c r="N143" s="309"/>
      <c r="O143" s="309"/>
      <c r="P143" s="309"/>
      <c r="Q143" s="309"/>
      <c r="R143" s="309"/>
      <c r="S143" s="309"/>
      <c r="T143" s="309"/>
      <c r="U143" s="309"/>
      <c r="V143" s="309"/>
      <c r="W143" s="309"/>
      <c r="X143" s="309"/>
      <c r="Y143" s="309"/>
    </row>
    <row r="144" spans="2:25" ht="15" hidden="1" customHeight="1">
      <c r="B144" s="309"/>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row>
    <row r="145" spans="2:25" ht="15" hidden="1" customHeight="1">
      <c r="B145" s="309"/>
      <c r="C145" s="309"/>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row>
    <row r="146" spans="2:25" ht="15" hidden="1" customHeight="1">
      <c r="B146" s="309"/>
      <c r="C146" s="309"/>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row>
    <row r="147" spans="2:25" ht="15" hidden="1" customHeight="1">
      <c r="B147" s="309"/>
      <c r="C147" s="309"/>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row>
    <row r="148" spans="2:25" ht="15" hidden="1" customHeight="1">
      <c r="B148" s="309"/>
      <c r="C148" s="309"/>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row>
    <row r="149" spans="2:25" ht="15" hidden="1" customHeight="1">
      <c r="B149" s="309"/>
      <c r="C149" s="309"/>
      <c r="D149" s="309"/>
      <c r="E149" s="309"/>
      <c r="F149" s="309"/>
      <c r="G149" s="309"/>
      <c r="H149" s="309"/>
      <c r="I149" s="309"/>
      <c r="J149" s="309"/>
      <c r="K149" s="309"/>
      <c r="L149" s="309"/>
      <c r="M149" s="309"/>
      <c r="N149" s="309"/>
      <c r="O149" s="309"/>
      <c r="P149" s="309"/>
      <c r="Q149" s="309"/>
      <c r="R149" s="309"/>
      <c r="S149" s="309"/>
      <c r="T149" s="309"/>
      <c r="U149" s="309"/>
      <c r="V149" s="309"/>
      <c r="W149" s="309"/>
      <c r="X149" s="309"/>
      <c r="Y149" s="309"/>
    </row>
    <row r="150" spans="2:25" ht="15" hidden="1" customHeight="1">
      <c r="B150" s="309"/>
      <c r="C150" s="309"/>
      <c r="D150" s="309"/>
      <c r="E150" s="309"/>
      <c r="F150" s="309"/>
      <c r="G150" s="309"/>
      <c r="H150" s="309"/>
      <c r="I150" s="309"/>
      <c r="J150" s="309"/>
      <c r="K150" s="309"/>
      <c r="L150" s="309"/>
      <c r="M150" s="309"/>
      <c r="N150" s="309"/>
      <c r="O150" s="309"/>
      <c r="P150" s="309"/>
      <c r="Q150" s="309"/>
      <c r="R150" s="309"/>
      <c r="S150" s="309"/>
      <c r="T150" s="309"/>
      <c r="U150" s="309"/>
      <c r="V150" s="309"/>
      <c r="W150" s="309"/>
      <c r="X150" s="309"/>
      <c r="Y150" s="309"/>
    </row>
    <row r="151" spans="2:25" ht="15" hidden="1" customHeight="1">
      <c r="B151" s="309"/>
      <c r="C151" s="309"/>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row>
    <row r="152" spans="2:25" ht="15" hidden="1" customHeight="1">
      <c r="B152" s="309"/>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row>
    <row r="153" spans="2:25" ht="15" hidden="1" customHeight="1">
      <c r="B153" s="309"/>
      <c r="C153" s="309"/>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row>
    <row r="154" spans="2:25" ht="15" hidden="1" customHeight="1">
      <c r="B154" s="309"/>
      <c r="C154" s="309"/>
      <c r="D154" s="309"/>
      <c r="E154" s="309"/>
      <c r="F154" s="309"/>
      <c r="G154" s="309"/>
      <c r="H154" s="309"/>
      <c r="I154" s="309"/>
      <c r="J154" s="309"/>
      <c r="K154" s="309"/>
      <c r="L154" s="309"/>
      <c r="M154" s="309"/>
      <c r="N154" s="309"/>
      <c r="O154" s="309"/>
      <c r="P154" s="309"/>
      <c r="Q154" s="309"/>
      <c r="R154" s="309"/>
      <c r="S154" s="309"/>
      <c r="T154" s="309"/>
      <c r="U154" s="309"/>
      <c r="V154" s="309"/>
      <c r="W154" s="309"/>
      <c r="X154" s="309"/>
      <c r="Y154" s="309"/>
    </row>
    <row r="155" spans="2:25" ht="15" hidden="1" customHeight="1">
      <c r="B155" s="309"/>
      <c r="C155" s="309"/>
      <c r="D155" s="309"/>
      <c r="E155" s="309"/>
      <c r="F155" s="309"/>
      <c r="G155" s="309"/>
      <c r="H155" s="309"/>
      <c r="I155" s="309"/>
      <c r="J155" s="309"/>
      <c r="K155" s="309"/>
      <c r="L155" s="309"/>
      <c r="M155" s="309"/>
      <c r="N155" s="309"/>
      <c r="O155" s="309"/>
      <c r="P155" s="309"/>
      <c r="Q155" s="309"/>
      <c r="R155" s="309"/>
      <c r="S155" s="309"/>
      <c r="T155" s="309"/>
      <c r="U155" s="309"/>
      <c r="V155" s="309"/>
      <c r="W155" s="309"/>
      <c r="X155" s="309"/>
      <c r="Y155" s="309"/>
    </row>
    <row r="156" spans="2:25" ht="15" hidden="1" customHeight="1">
      <c r="B156" s="309"/>
      <c r="C156" s="309"/>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row>
    <row r="157" spans="2:25" ht="15" hidden="1" customHeight="1">
      <c r="B157" s="309"/>
      <c r="C157" s="309"/>
      <c r="D157" s="309"/>
      <c r="E157" s="309"/>
      <c r="F157" s="309"/>
      <c r="G157" s="309"/>
      <c r="H157" s="309"/>
      <c r="I157" s="309"/>
      <c r="J157" s="309"/>
      <c r="K157" s="309"/>
      <c r="L157" s="309"/>
      <c r="M157" s="309"/>
      <c r="N157" s="309"/>
      <c r="O157" s="309"/>
      <c r="P157" s="309"/>
      <c r="Q157" s="309"/>
      <c r="R157" s="309"/>
      <c r="S157" s="309"/>
      <c r="T157" s="309"/>
      <c r="U157" s="309"/>
      <c r="V157" s="309"/>
      <c r="W157" s="309"/>
      <c r="X157" s="309"/>
      <c r="Y157" s="309"/>
    </row>
    <row r="158" spans="2:25" ht="15" hidden="1" customHeight="1">
      <c r="B158" s="309"/>
      <c r="C158" s="309"/>
      <c r="D158" s="309"/>
      <c r="E158" s="309"/>
      <c r="F158" s="309"/>
      <c r="G158" s="309"/>
      <c r="H158" s="309"/>
      <c r="I158" s="309"/>
      <c r="J158" s="309"/>
      <c r="K158" s="309"/>
      <c r="L158" s="309"/>
      <c r="M158" s="309"/>
      <c r="N158" s="309"/>
      <c r="O158" s="309"/>
      <c r="P158" s="309"/>
      <c r="Q158" s="309"/>
      <c r="R158" s="309"/>
      <c r="S158" s="309"/>
      <c r="T158" s="309"/>
      <c r="U158" s="309"/>
      <c r="V158" s="309"/>
      <c r="W158" s="309"/>
      <c r="X158" s="309"/>
      <c r="Y158" s="309"/>
    </row>
    <row r="159" spans="2:25" hidden="1"/>
    <row r="160" spans="2:25" hidden="1"/>
    <row r="161" hidden="1"/>
    <row r="162" hidden="1"/>
    <row r="163" hidden="1"/>
    <row r="164" hidden="1"/>
    <row r="165" hidden="1"/>
    <row r="166"/>
  </sheetData>
  <sheetProtection sheet="1" selectLockedCells="1"/>
  <mergeCells count="157">
    <mergeCell ref="B156:Y156"/>
    <mergeCell ref="B157:Y157"/>
    <mergeCell ref="B158:Y158"/>
    <mergeCell ref="B32:Y32"/>
    <mergeCell ref="B33:Y33"/>
    <mergeCell ref="B35:Y35"/>
    <mergeCell ref="B36:Y36"/>
    <mergeCell ref="B37:Y37"/>
    <mergeCell ref="B150:Y150"/>
    <mergeCell ref="B151:Y151"/>
    <mergeCell ref="B152:Y152"/>
    <mergeCell ref="B153:Y153"/>
    <mergeCell ref="B154:Y154"/>
    <mergeCell ref="B155:Y155"/>
    <mergeCell ref="B144:Y144"/>
    <mergeCell ref="B145:Y145"/>
    <mergeCell ref="B146:Y146"/>
    <mergeCell ref="B147:Y147"/>
    <mergeCell ref="B148:Y148"/>
    <mergeCell ref="B149:Y149"/>
    <mergeCell ref="B138:Y138"/>
    <mergeCell ref="B139:Y139"/>
    <mergeCell ref="B140:Y140"/>
    <mergeCell ref="B141:Y141"/>
    <mergeCell ref="B142:Y142"/>
    <mergeCell ref="B143:Y143"/>
    <mergeCell ref="B132:Y132"/>
    <mergeCell ref="B133:Y133"/>
    <mergeCell ref="B134:Y134"/>
    <mergeCell ref="B135:Y135"/>
    <mergeCell ref="B136:Y136"/>
    <mergeCell ref="B137:Y137"/>
    <mergeCell ref="B126:Y126"/>
    <mergeCell ref="B127:Y127"/>
    <mergeCell ref="B128:Y128"/>
    <mergeCell ref="B129:Y129"/>
    <mergeCell ref="B130:Y130"/>
    <mergeCell ref="B131:Y131"/>
    <mergeCell ref="B120:Y120"/>
    <mergeCell ref="B121:Y121"/>
    <mergeCell ref="B122:Y122"/>
    <mergeCell ref="B123:Y123"/>
    <mergeCell ref="B124:Y124"/>
    <mergeCell ref="B125:Y125"/>
    <mergeCell ref="B114:Y114"/>
    <mergeCell ref="B115:Y115"/>
    <mergeCell ref="B116:Y116"/>
    <mergeCell ref="B117:Y117"/>
    <mergeCell ref="B118:Y118"/>
    <mergeCell ref="B119:Y119"/>
    <mergeCell ref="B108:Y108"/>
    <mergeCell ref="B109:Y109"/>
    <mergeCell ref="B110:Y110"/>
    <mergeCell ref="B111:Y111"/>
    <mergeCell ref="B112:Y112"/>
    <mergeCell ref="B113:Y113"/>
    <mergeCell ref="B102:Y102"/>
    <mergeCell ref="B103:Y103"/>
    <mergeCell ref="B104:Y104"/>
    <mergeCell ref="B105:Y105"/>
    <mergeCell ref="B106:Y106"/>
    <mergeCell ref="B107:Y107"/>
    <mergeCell ref="B96:Y96"/>
    <mergeCell ref="B97:Y97"/>
    <mergeCell ref="B98:Y98"/>
    <mergeCell ref="B99:Y99"/>
    <mergeCell ref="B100:Y100"/>
    <mergeCell ref="B101:Y101"/>
    <mergeCell ref="B90:Y90"/>
    <mergeCell ref="B91:Y91"/>
    <mergeCell ref="B92:Y92"/>
    <mergeCell ref="B93:Y93"/>
    <mergeCell ref="B94:Y94"/>
    <mergeCell ref="B95:Y95"/>
    <mergeCell ref="B84:Y84"/>
    <mergeCell ref="B85:Y85"/>
    <mergeCell ref="B86:Y86"/>
    <mergeCell ref="B87:Y87"/>
    <mergeCell ref="B88:Y88"/>
    <mergeCell ref="B89:Y89"/>
    <mergeCell ref="B78:Y78"/>
    <mergeCell ref="B79:Y79"/>
    <mergeCell ref="B80:Y80"/>
    <mergeCell ref="B81:Y81"/>
    <mergeCell ref="B82:Y82"/>
    <mergeCell ref="B83:Y83"/>
    <mergeCell ref="B72:Y72"/>
    <mergeCell ref="B73:Y73"/>
    <mergeCell ref="B74:Y74"/>
    <mergeCell ref="B75:Y75"/>
    <mergeCell ref="B76:Y76"/>
    <mergeCell ref="B77:Y77"/>
    <mergeCell ref="B66:Y66"/>
    <mergeCell ref="B67:Y67"/>
    <mergeCell ref="B68:Y68"/>
    <mergeCell ref="B69:Y69"/>
    <mergeCell ref="B70:Y70"/>
    <mergeCell ref="B71:Y71"/>
    <mergeCell ref="B60:Y60"/>
    <mergeCell ref="B61:Y61"/>
    <mergeCell ref="B62:Y62"/>
    <mergeCell ref="B63:Y63"/>
    <mergeCell ref="B64:Y64"/>
    <mergeCell ref="B65:Y65"/>
    <mergeCell ref="B54:Y54"/>
    <mergeCell ref="B55:Y55"/>
    <mergeCell ref="B56:Y56"/>
    <mergeCell ref="B57:Y57"/>
    <mergeCell ref="B58:Y58"/>
    <mergeCell ref="B59:Y59"/>
    <mergeCell ref="B48:Y48"/>
    <mergeCell ref="B49:Y49"/>
    <mergeCell ref="B50:Y50"/>
    <mergeCell ref="B51:Y51"/>
    <mergeCell ref="B52:Y52"/>
    <mergeCell ref="B53:Y53"/>
    <mergeCell ref="B43:Y43"/>
    <mergeCell ref="B44:Y44"/>
    <mergeCell ref="B45:Y45"/>
    <mergeCell ref="B46:Y46"/>
    <mergeCell ref="B47:Y47"/>
    <mergeCell ref="B31:Y31"/>
    <mergeCell ref="B38:Y38"/>
    <mergeCell ref="B39:Y39"/>
    <mergeCell ref="B40:Y40"/>
    <mergeCell ref="B42:Y42"/>
    <mergeCell ref="B34:Y34"/>
    <mergeCell ref="B41:Y41"/>
    <mergeCell ref="B23:Y23"/>
    <mergeCell ref="B24:Y24"/>
    <mergeCell ref="B25:Y25"/>
    <mergeCell ref="B26:Y26"/>
    <mergeCell ref="B29:Y29"/>
    <mergeCell ref="B30:Y30"/>
    <mergeCell ref="B27:Y27"/>
    <mergeCell ref="B28:Y28"/>
    <mergeCell ref="B14:Y14"/>
    <mergeCell ref="B15:Y15"/>
    <mergeCell ref="B16:Y16"/>
    <mergeCell ref="B17:Y17"/>
    <mergeCell ref="B19:Y19"/>
    <mergeCell ref="B21:Y21"/>
    <mergeCell ref="B20:Y20"/>
    <mergeCell ref="B18:Y18"/>
    <mergeCell ref="B22:Y22"/>
    <mergeCell ref="B7:Y7"/>
    <mergeCell ref="B8:Y8"/>
    <mergeCell ref="B9:Y9"/>
    <mergeCell ref="B11:Y11"/>
    <mergeCell ref="B12:Y12"/>
    <mergeCell ref="B13:Y13"/>
    <mergeCell ref="B2:Y2"/>
    <mergeCell ref="B3:Y3"/>
    <mergeCell ref="B4:Y4"/>
    <mergeCell ref="B5:Y5"/>
    <mergeCell ref="B6:Y6"/>
    <mergeCell ref="B10:Y10"/>
  </mergeCells>
  <pageMargins left="0.511811024" right="0.511811024" top="0.78740157499999996" bottom="0.78740157499999996" header="0.31496062000000002" footer="0.31496062000000002"/>
  <pageSetup paperSize="9" orientation="portrait" horizontalDpi="4294967293" r:id="rId1"/>
  <headerFooter scaleWithDoc="0">
    <oddFooter>&amp;RPágina &amp;P de &amp;N</oddFooter>
  </headerFooter>
</worksheet>
</file>

<file path=xl/worksheets/sheet2.xml><?xml version="1.0" encoding="utf-8"?>
<worksheet xmlns="http://schemas.openxmlformats.org/spreadsheetml/2006/main" xmlns:r="http://schemas.openxmlformats.org/officeDocument/2006/relationships">
  <sheetPr>
    <tabColor theme="9" tint="-0.499984740745262"/>
  </sheetPr>
  <dimension ref="A1:Z55"/>
  <sheetViews>
    <sheetView showGridLines="0" tabSelected="1" showRuler="0" zoomScale="80" zoomScaleNormal="80" zoomScalePageLayoutView="60" workbookViewId="0">
      <selection activeCell="S46" sqref="S46"/>
    </sheetView>
  </sheetViews>
  <sheetFormatPr defaultColWidth="0" defaultRowHeight="15" zeroHeight="1"/>
  <cols>
    <col min="1" max="1" width="1.7109375" style="2" customWidth="1"/>
    <col min="2" max="25" width="3.7109375" style="2" customWidth="1"/>
    <col min="26" max="26" width="1.7109375" style="2" customWidth="1"/>
    <col min="27" max="16384" width="9.140625" style="2" hidden="1"/>
  </cols>
  <sheetData>
    <row r="1" spans="2:25" ht="9.9499999999999993" customHeight="1" thickBot="1"/>
    <row r="2" spans="2:25">
      <c r="B2" s="249"/>
      <c r="C2" s="250"/>
      <c r="D2" s="250"/>
      <c r="E2" s="250"/>
      <c r="F2" s="250"/>
      <c r="G2" s="250"/>
      <c r="H2" s="250"/>
      <c r="I2" s="250"/>
      <c r="J2" s="250"/>
      <c r="K2" s="250"/>
      <c r="L2" s="250"/>
      <c r="M2" s="250"/>
      <c r="N2" s="250"/>
      <c r="O2" s="250"/>
      <c r="P2" s="250"/>
      <c r="Q2" s="250"/>
      <c r="R2" s="250"/>
      <c r="S2" s="250"/>
      <c r="T2" s="250"/>
      <c r="U2" s="250"/>
      <c r="V2" s="250"/>
      <c r="W2" s="250"/>
      <c r="X2" s="250"/>
      <c r="Y2" s="251"/>
    </row>
    <row r="3" spans="2:25" ht="15" customHeight="1">
      <c r="B3" s="252"/>
      <c r="C3" s="318" t="s">
        <v>0</v>
      </c>
      <c r="D3" s="318"/>
      <c r="E3" s="318"/>
      <c r="F3" s="318"/>
      <c r="G3" s="318"/>
      <c r="H3" s="318"/>
      <c r="I3" s="318"/>
      <c r="J3" s="318"/>
      <c r="K3" s="318"/>
      <c r="L3" s="318"/>
      <c r="M3" s="318"/>
      <c r="N3" s="318"/>
      <c r="O3" s="318"/>
      <c r="P3" s="318"/>
      <c r="Q3" s="318"/>
      <c r="R3" s="318"/>
      <c r="S3" s="318"/>
      <c r="T3" s="318"/>
      <c r="U3" s="318"/>
      <c r="V3" s="318"/>
      <c r="W3" s="318"/>
      <c r="X3" s="318"/>
      <c r="Y3" s="253"/>
    </row>
    <row r="4" spans="2:25" ht="15" customHeight="1">
      <c r="B4" s="252"/>
      <c r="C4" s="318"/>
      <c r="D4" s="318"/>
      <c r="E4" s="318"/>
      <c r="F4" s="318"/>
      <c r="G4" s="318"/>
      <c r="H4" s="318"/>
      <c r="I4" s="318"/>
      <c r="J4" s="318"/>
      <c r="K4" s="318"/>
      <c r="L4" s="318"/>
      <c r="M4" s="318"/>
      <c r="N4" s="318"/>
      <c r="O4" s="318"/>
      <c r="P4" s="318"/>
      <c r="Q4" s="318"/>
      <c r="R4" s="318"/>
      <c r="S4" s="318"/>
      <c r="T4" s="318"/>
      <c r="U4" s="318"/>
      <c r="V4" s="318"/>
      <c r="W4" s="318"/>
      <c r="X4" s="318"/>
      <c r="Y4" s="253"/>
    </row>
    <row r="5" spans="2:25" ht="15" customHeight="1">
      <c r="B5" s="252"/>
      <c r="C5" s="318"/>
      <c r="D5" s="318"/>
      <c r="E5" s="318"/>
      <c r="F5" s="318"/>
      <c r="G5" s="318"/>
      <c r="H5" s="318"/>
      <c r="I5" s="318"/>
      <c r="J5" s="318"/>
      <c r="K5" s="318"/>
      <c r="L5" s="318"/>
      <c r="M5" s="318"/>
      <c r="N5" s="318"/>
      <c r="O5" s="318"/>
      <c r="P5" s="318"/>
      <c r="Q5" s="318"/>
      <c r="R5" s="318"/>
      <c r="S5" s="318"/>
      <c r="T5" s="318"/>
      <c r="U5" s="318"/>
      <c r="V5" s="318"/>
      <c r="W5" s="318"/>
      <c r="X5" s="318"/>
      <c r="Y5" s="253"/>
    </row>
    <row r="6" spans="2:25" ht="15" customHeight="1">
      <c r="B6" s="252"/>
      <c r="C6" s="318"/>
      <c r="D6" s="318"/>
      <c r="E6" s="318"/>
      <c r="F6" s="318"/>
      <c r="G6" s="318"/>
      <c r="H6" s="318"/>
      <c r="I6" s="318"/>
      <c r="J6" s="318"/>
      <c r="K6" s="318"/>
      <c r="L6" s="318"/>
      <c r="M6" s="318"/>
      <c r="N6" s="318"/>
      <c r="O6" s="318"/>
      <c r="P6" s="318"/>
      <c r="Q6" s="318"/>
      <c r="R6" s="318"/>
      <c r="S6" s="318"/>
      <c r="T6" s="318"/>
      <c r="U6" s="318"/>
      <c r="V6" s="318"/>
      <c r="W6" s="318"/>
      <c r="X6" s="318"/>
      <c r="Y6" s="253"/>
    </row>
    <row r="7" spans="2:25" ht="15" customHeight="1">
      <c r="B7" s="252"/>
      <c r="C7" s="318"/>
      <c r="D7" s="318"/>
      <c r="E7" s="318"/>
      <c r="F7" s="318"/>
      <c r="G7" s="318"/>
      <c r="H7" s="318"/>
      <c r="I7" s="318"/>
      <c r="J7" s="318"/>
      <c r="K7" s="318"/>
      <c r="L7" s="318"/>
      <c r="M7" s="318"/>
      <c r="N7" s="318"/>
      <c r="O7" s="318"/>
      <c r="P7" s="318"/>
      <c r="Q7" s="318"/>
      <c r="R7" s="318"/>
      <c r="S7" s="318"/>
      <c r="T7" s="318"/>
      <c r="U7" s="318"/>
      <c r="V7" s="318"/>
      <c r="W7" s="318"/>
      <c r="X7" s="318"/>
      <c r="Y7" s="253"/>
    </row>
    <row r="8" spans="2:25" ht="15" customHeight="1">
      <c r="B8" s="252"/>
      <c r="C8" s="318"/>
      <c r="D8" s="318"/>
      <c r="E8" s="318"/>
      <c r="F8" s="318"/>
      <c r="G8" s="318"/>
      <c r="H8" s="318"/>
      <c r="I8" s="318"/>
      <c r="J8" s="318"/>
      <c r="K8" s="318"/>
      <c r="L8" s="318"/>
      <c r="M8" s="318"/>
      <c r="N8" s="318"/>
      <c r="O8" s="318"/>
      <c r="P8" s="318"/>
      <c r="Q8" s="318"/>
      <c r="R8" s="318"/>
      <c r="S8" s="318"/>
      <c r="T8" s="318"/>
      <c r="U8" s="318"/>
      <c r="V8" s="318"/>
      <c r="W8" s="318"/>
      <c r="X8" s="318"/>
      <c r="Y8" s="253"/>
    </row>
    <row r="9" spans="2:25" ht="15" customHeight="1">
      <c r="B9" s="252"/>
      <c r="C9" s="318"/>
      <c r="D9" s="318"/>
      <c r="E9" s="318"/>
      <c r="F9" s="318"/>
      <c r="G9" s="318"/>
      <c r="H9" s="318"/>
      <c r="I9" s="318"/>
      <c r="J9" s="318"/>
      <c r="K9" s="318"/>
      <c r="L9" s="318"/>
      <c r="M9" s="318"/>
      <c r="N9" s="318"/>
      <c r="O9" s="318"/>
      <c r="P9" s="318"/>
      <c r="Q9" s="318"/>
      <c r="R9" s="318"/>
      <c r="S9" s="318"/>
      <c r="T9" s="318"/>
      <c r="U9" s="318"/>
      <c r="V9" s="318"/>
      <c r="W9" s="318"/>
      <c r="X9" s="318"/>
      <c r="Y9" s="253"/>
    </row>
    <row r="10" spans="2:25" ht="15" customHeight="1">
      <c r="B10" s="252"/>
      <c r="C10" s="319" t="s">
        <v>1262</v>
      </c>
      <c r="D10" s="319"/>
      <c r="E10" s="319"/>
      <c r="F10" s="319"/>
      <c r="G10" s="319"/>
      <c r="H10" s="319"/>
      <c r="I10" s="319"/>
      <c r="J10" s="319"/>
      <c r="K10" s="319"/>
      <c r="L10" s="319"/>
      <c r="M10" s="319"/>
      <c r="N10" s="319"/>
      <c r="O10" s="319"/>
      <c r="P10" s="319"/>
      <c r="Q10" s="319"/>
      <c r="R10" s="319"/>
      <c r="S10" s="319"/>
      <c r="T10" s="319"/>
      <c r="U10" s="319"/>
      <c r="V10" s="319"/>
      <c r="W10" s="319"/>
      <c r="X10" s="319"/>
      <c r="Y10" s="253"/>
    </row>
    <row r="11" spans="2:25" ht="15" customHeight="1">
      <c r="B11" s="252"/>
      <c r="C11" s="319"/>
      <c r="D11" s="319"/>
      <c r="E11" s="319"/>
      <c r="F11" s="319"/>
      <c r="G11" s="319"/>
      <c r="H11" s="319"/>
      <c r="I11" s="319"/>
      <c r="J11" s="319"/>
      <c r="K11" s="319"/>
      <c r="L11" s="319"/>
      <c r="M11" s="319"/>
      <c r="N11" s="319"/>
      <c r="O11" s="319"/>
      <c r="P11" s="319"/>
      <c r="Q11" s="319"/>
      <c r="R11" s="319"/>
      <c r="S11" s="319"/>
      <c r="T11" s="319"/>
      <c r="U11" s="319"/>
      <c r="V11" s="319"/>
      <c r="W11" s="319"/>
      <c r="X11" s="319"/>
      <c r="Y11" s="253"/>
    </row>
    <row r="12" spans="2:25">
      <c r="B12" s="252"/>
      <c r="C12" s="319"/>
      <c r="D12" s="319"/>
      <c r="E12" s="319"/>
      <c r="F12" s="319"/>
      <c r="G12" s="319"/>
      <c r="H12" s="319"/>
      <c r="I12" s="319"/>
      <c r="J12" s="319"/>
      <c r="K12" s="319"/>
      <c r="L12" s="319"/>
      <c r="M12" s="319"/>
      <c r="N12" s="319"/>
      <c r="O12" s="319"/>
      <c r="P12" s="319"/>
      <c r="Q12" s="319"/>
      <c r="R12" s="319"/>
      <c r="S12" s="319"/>
      <c r="T12" s="319"/>
      <c r="U12" s="319"/>
      <c r="V12" s="319"/>
      <c r="W12" s="319"/>
      <c r="X12" s="319"/>
      <c r="Y12" s="253"/>
    </row>
    <row r="13" spans="2:25" ht="15" customHeight="1">
      <c r="B13" s="252"/>
      <c r="C13" s="319"/>
      <c r="D13" s="319"/>
      <c r="E13" s="319"/>
      <c r="F13" s="319"/>
      <c r="G13" s="319"/>
      <c r="H13" s="319"/>
      <c r="I13" s="319"/>
      <c r="J13" s="319"/>
      <c r="K13" s="319"/>
      <c r="L13" s="319"/>
      <c r="M13" s="319"/>
      <c r="N13" s="319"/>
      <c r="O13" s="319"/>
      <c r="P13" s="319"/>
      <c r="Q13" s="319"/>
      <c r="R13" s="319"/>
      <c r="S13" s="319"/>
      <c r="T13" s="319"/>
      <c r="U13" s="319"/>
      <c r="V13" s="319"/>
      <c r="W13" s="319"/>
      <c r="X13" s="319"/>
      <c r="Y13" s="253"/>
    </row>
    <row r="14" spans="2:25" ht="15" customHeight="1">
      <c r="B14" s="252"/>
      <c r="C14" s="319"/>
      <c r="D14" s="319"/>
      <c r="E14" s="319"/>
      <c r="F14" s="319"/>
      <c r="G14" s="319"/>
      <c r="H14" s="319"/>
      <c r="I14" s="319"/>
      <c r="J14" s="319"/>
      <c r="K14" s="319"/>
      <c r="L14" s="319"/>
      <c r="M14" s="319"/>
      <c r="N14" s="319"/>
      <c r="O14" s="319"/>
      <c r="P14" s="319"/>
      <c r="Q14" s="319"/>
      <c r="R14" s="319"/>
      <c r="S14" s="319"/>
      <c r="T14" s="319"/>
      <c r="U14" s="319"/>
      <c r="V14" s="319"/>
      <c r="W14" s="319"/>
      <c r="X14" s="319"/>
      <c r="Y14" s="253"/>
    </row>
    <row r="15" spans="2:25" ht="15" customHeight="1">
      <c r="B15" s="252"/>
      <c r="C15" s="319"/>
      <c r="D15" s="319"/>
      <c r="E15" s="319"/>
      <c r="F15" s="319"/>
      <c r="G15" s="319"/>
      <c r="H15" s="319"/>
      <c r="I15" s="319"/>
      <c r="J15" s="319"/>
      <c r="K15" s="319"/>
      <c r="L15" s="319"/>
      <c r="M15" s="319"/>
      <c r="N15" s="319"/>
      <c r="O15" s="319"/>
      <c r="P15" s="319"/>
      <c r="Q15" s="319"/>
      <c r="R15" s="319"/>
      <c r="S15" s="319"/>
      <c r="T15" s="319"/>
      <c r="U15" s="319"/>
      <c r="V15" s="319"/>
      <c r="W15" s="319"/>
      <c r="X15" s="319"/>
      <c r="Y15" s="253"/>
    </row>
    <row r="16" spans="2:25" ht="15" customHeight="1">
      <c r="B16" s="252"/>
      <c r="C16" s="319"/>
      <c r="D16" s="319"/>
      <c r="E16" s="319"/>
      <c r="F16" s="319"/>
      <c r="G16" s="319"/>
      <c r="H16" s="319"/>
      <c r="I16" s="319"/>
      <c r="J16" s="319"/>
      <c r="K16" s="319"/>
      <c r="L16" s="319"/>
      <c r="M16" s="319"/>
      <c r="N16" s="319"/>
      <c r="O16" s="319"/>
      <c r="P16" s="319"/>
      <c r="Q16" s="319"/>
      <c r="R16" s="319"/>
      <c r="S16" s="319"/>
      <c r="T16" s="319"/>
      <c r="U16" s="319"/>
      <c r="V16" s="319"/>
      <c r="W16" s="319"/>
      <c r="X16" s="319"/>
      <c r="Y16" s="253"/>
    </row>
    <row r="17" spans="2:25" ht="15" customHeight="1">
      <c r="B17" s="252"/>
      <c r="C17" s="319"/>
      <c r="D17" s="319"/>
      <c r="E17" s="319"/>
      <c r="F17" s="319"/>
      <c r="G17" s="319"/>
      <c r="H17" s="319"/>
      <c r="I17" s="319"/>
      <c r="J17" s="319"/>
      <c r="K17" s="319"/>
      <c r="L17" s="319"/>
      <c r="M17" s="319"/>
      <c r="N17" s="319"/>
      <c r="O17" s="319"/>
      <c r="P17" s="319"/>
      <c r="Q17" s="319"/>
      <c r="R17" s="319"/>
      <c r="S17" s="319"/>
      <c r="T17" s="319"/>
      <c r="U17" s="319"/>
      <c r="V17" s="319"/>
      <c r="W17" s="319"/>
      <c r="X17" s="319"/>
      <c r="Y17" s="253"/>
    </row>
    <row r="18" spans="2:25" ht="15" customHeight="1">
      <c r="B18" s="252"/>
      <c r="C18" s="319"/>
      <c r="D18" s="319"/>
      <c r="E18" s="319"/>
      <c r="F18" s="319"/>
      <c r="G18" s="319"/>
      <c r="H18" s="319"/>
      <c r="I18" s="319"/>
      <c r="J18" s="319"/>
      <c r="K18" s="319"/>
      <c r="L18" s="319"/>
      <c r="M18" s="319"/>
      <c r="N18" s="319"/>
      <c r="O18" s="319"/>
      <c r="P18" s="319"/>
      <c r="Q18" s="319"/>
      <c r="R18" s="319"/>
      <c r="S18" s="319"/>
      <c r="T18" s="319"/>
      <c r="U18" s="319"/>
      <c r="V18" s="319"/>
      <c r="W18" s="319"/>
      <c r="X18" s="319"/>
      <c r="Y18" s="253"/>
    </row>
    <row r="19" spans="2:25" ht="15" customHeight="1">
      <c r="B19" s="252"/>
      <c r="C19" s="319"/>
      <c r="D19" s="319"/>
      <c r="E19" s="319"/>
      <c r="F19" s="319"/>
      <c r="G19" s="319"/>
      <c r="H19" s="319"/>
      <c r="I19" s="319"/>
      <c r="J19" s="319"/>
      <c r="K19" s="319"/>
      <c r="L19" s="319"/>
      <c r="M19" s="319"/>
      <c r="N19" s="319"/>
      <c r="O19" s="319"/>
      <c r="P19" s="319"/>
      <c r="Q19" s="319"/>
      <c r="R19" s="319"/>
      <c r="S19" s="319"/>
      <c r="T19" s="319"/>
      <c r="U19" s="319"/>
      <c r="V19" s="319"/>
      <c r="W19" s="319"/>
      <c r="X19" s="319"/>
      <c r="Y19" s="253"/>
    </row>
    <row r="20" spans="2:25" ht="15" customHeight="1">
      <c r="B20" s="252"/>
      <c r="C20" s="319"/>
      <c r="D20" s="319"/>
      <c r="E20" s="319"/>
      <c r="F20" s="319"/>
      <c r="G20" s="319"/>
      <c r="H20" s="319"/>
      <c r="I20" s="319"/>
      <c r="J20" s="319"/>
      <c r="K20" s="319"/>
      <c r="L20" s="319"/>
      <c r="M20" s="319"/>
      <c r="N20" s="319"/>
      <c r="O20" s="319"/>
      <c r="P20" s="319"/>
      <c r="Q20" s="319"/>
      <c r="R20" s="319"/>
      <c r="S20" s="319"/>
      <c r="T20" s="319"/>
      <c r="U20" s="319"/>
      <c r="V20" s="319"/>
      <c r="W20" s="319"/>
      <c r="X20" s="319"/>
      <c r="Y20" s="253"/>
    </row>
    <row r="21" spans="2:25" ht="15" customHeight="1">
      <c r="B21" s="252"/>
      <c r="C21" s="319"/>
      <c r="D21" s="319"/>
      <c r="E21" s="319"/>
      <c r="F21" s="319"/>
      <c r="G21" s="319"/>
      <c r="H21" s="319"/>
      <c r="I21" s="319"/>
      <c r="J21" s="319"/>
      <c r="K21" s="319"/>
      <c r="L21" s="319"/>
      <c r="M21" s="319"/>
      <c r="N21" s="319"/>
      <c r="O21" s="319"/>
      <c r="P21" s="319"/>
      <c r="Q21" s="319"/>
      <c r="R21" s="319"/>
      <c r="S21" s="319"/>
      <c r="T21" s="319"/>
      <c r="U21" s="319"/>
      <c r="V21" s="319"/>
      <c r="W21" s="319"/>
      <c r="X21" s="319"/>
      <c r="Y21" s="253"/>
    </row>
    <row r="22" spans="2:25" ht="15" customHeight="1">
      <c r="B22" s="252"/>
      <c r="C22" s="319"/>
      <c r="D22" s="319"/>
      <c r="E22" s="319"/>
      <c r="F22" s="319"/>
      <c r="G22" s="319"/>
      <c r="H22" s="319"/>
      <c r="I22" s="319"/>
      <c r="J22" s="319"/>
      <c r="K22" s="319"/>
      <c r="L22" s="319"/>
      <c r="M22" s="319"/>
      <c r="N22" s="319"/>
      <c r="O22" s="319"/>
      <c r="P22" s="319"/>
      <c r="Q22" s="319"/>
      <c r="R22" s="319"/>
      <c r="S22" s="319"/>
      <c r="T22" s="319"/>
      <c r="U22" s="319"/>
      <c r="V22" s="319"/>
      <c r="W22" s="319"/>
      <c r="X22" s="319"/>
      <c r="Y22" s="253"/>
    </row>
    <row r="23" spans="2:25" ht="15" customHeight="1">
      <c r="B23" s="252"/>
      <c r="C23" s="319"/>
      <c r="D23" s="319"/>
      <c r="E23" s="319"/>
      <c r="F23" s="319"/>
      <c r="G23" s="319"/>
      <c r="H23" s="319"/>
      <c r="I23" s="319"/>
      <c r="J23" s="319"/>
      <c r="K23" s="319"/>
      <c r="L23" s="319"/>
      <c r="M23" s="319"/>
      <c r="N23" s="319"/>
      <c r="O23" s="319"/>
      <c r="P23" s="319"/>
      <c r="Q23" s="319"/>
      <c r="R23" s="319"/>
      <c r="S23" s="319"/>
      <c r="T23" s="319"/>
      <c r="U23" s="319"/>
      <c r="V23" s="319"/>
      <c r="W23" s="319"/>
      <c r="X23" s="319"/>
      <c r="Y23" s="253"/>
    </row>
    <row r="24" spans="2:25" ht="15" customHeight="1">
      <c r="B24" s="252"/>
      <c r="C24" s="319"/>
      <c r="D24" s="319"/>
      <c r="E24" s="319"/>
      <c r="F24" s="319"/>
      <c r="G24" s="319"/>
      <c r="H24" s="319"/>
      <c r="I24" s="319"/>
      <c r="J24" s="319"/>
      <c r="K24" s="319"/>
      <c r="L24" s="319"/>
      <c r="M24" s="319"/>
      <c r="N24" s="319"/>
      <c r="O24" s="319"/>
      <c r="P24" s="319"/>
      <c r="Q24" s="319"/>
      <c r="R24" s="319"/>
      <c r="S24" s="319"/>
      <c r="T24" s="319"/>
      <c r="U24" s="319"/>
      <c r="V24" s="319"/>
      <c r="W24" s="319"/>
      <c r="X24" s="319"/>
      <c r="Y24" s="253"/>
    </row>
    <row r="25" spans="2:25" ht="15" customHeight="1">
      <c r="B25" s="252"/>
      <c r="C25" s="319"/>
      <c r="D25" s="319"/>
      <c r="E25" s="319"/>
      <c r="F25" s="319"/>
      <c r="G25" s="319"/>
      <c r="H25" s="319"/>
      <c r="I25" s="319"/>
      <c r="J25" s="319"/>
      <c r="K25" s="319"/>
      <c r="L25" s="319"/>
      <c r="M25" s="319"/>
      <c r="N25" s="319"/>
      <c r="O25" s="319"/>
      <c r="P25" s="319"/>
      <c r="Q25" s="319"/>
      <c r="R25" s="319"/>
      <c r="S25" s="319"/>
      <c r="T25" s="319"/>
      <c r="U25" s="319"/>
      <c r="V25" s="319"/>
      <c r="W25" s="319"/>
      <c r="X25" s="319"/>
      <c r="Y25" s="253"/>
    </row>
    <row r="26" spans="2:25" ht="15" customHeight="1">
      <c r="B26" s="252"/>
      <c r="C26" s="319"/>
      <c r="D26" s="319"/>
      <c r="E26" s="319"/>
      <c r="F26" s="319"/>
      <c r="G26" s="319"/>
      <c r="H26" s="319"/>
      <c r="I26" s="319"/>
      <c r="J26" s="319"/>
      <c r="K26" s="319"/>
      <c r="L26" s="319"/>
      <c r="M26" s="319"/>
      <c r="N26" s="319"/>
      <c r="O26" s="319"/>
      <c r="P26" s="319"/>
      <c r="Q26" s="319"/>
      <c r="R26" s="319"/>
      <c r="S26" s="319"/>
      <c r="T26" s="319"/>
      <c r="U26" s="319"/>
      <c r="V26" s="319"/>
      <c r="W26" s="319"/>
      <c r="X26" s="319"/>
      <c r="Y26" s="253"/>
    </row>
    <row r="27" spans="2:25" ht="15" customHeight="1">
      <c r="B27" s="252"/>
      <c r="C27" s="319"/>
      <c r="D27" s="319"/>
      <c r="E27" s="319"/>
      <c r="F27" s="319"/>
      <c r="G27" s="319"/>
      <c r="H27" s="319"/>
      <c r="I27" s="319"/>
      <c r="J27" s="319"/>
      <c r="K27" s="319"/>
      <c r="L27" s="319"/>
      <c r="M27" s="319"/>
      <c r="N27" s="319"/>
      <c r="O27" s="319"/>
      <c r="P27" s="319"/>
      <c r="Q27" s="319"/>
      <c r="R27" s="319"/>
      <c r="S27" s="319"/>
      <c r="T27" s="319"/>
      <c r="U27" s="319"/>
      <c r="V27" s="319"/>
      <c r="W27" s="319"/>
      <c r="X27" s="319"/>
      <c r="Y27" s="253"/>
    </row>
    <row r="28" spans="2:25" ht="15" customHeight="1">
      <c r="B28" s="252"/>
      <c r="C28" s="319"/>
      <c r="D28" s="319"/>
      <c r="E28" s="319"/>
      <c r="F28" s="319"/>
      <c r="G28" s="319"/>
      <c r="H28" s="319"/>
      <c r="I28" s="319"/>
      <c r="J28" s="319"/>
      <c r="K28" s="319"/>
      <c r="L28" s="319"/>
      <c r="M28" s="319"/>
      <c r="N28" s="319"/>
      <c r="O28" s="319"/>
      <c r="P28" s="319"/>
      <c r="Q28" s="319"/>
      <c r="R28" s="319"/>
      <c r="S28" s="319"/>
      <c r="T28" s="319"/>
      <c r="U28" s="319"/>
      <c r="V28" s="319"/>
      <c r="W28" s="319"/>
      <c r="X28" s="319"/>
      <c r="Y28" s="253"/>
    </row>
    <row r="29" spans="2:25" ht="15" customHeight="1">
      <c r="B29" s="252"/>
      <c r="C29" s="319"/>
      <c r="D29" s="319"/>
      <c r="E29" s="319"/>
      <c r="F29" s="319"/>
      <c r="G29" s="319"/>
      <c r="H29" s="319"/>
      <c r="I29" s="319"/>
      <c r="J29" s="319"/>
      <c r="K29" s="319"/>
      <c r="L29" s="319"/>
      <c r="M29" s="319"/>
      <c r="N29" s="319"/>
      <c r="O29" s="319"/>
      <c r="P29" s="319"/>
      <c r="Q29" s="319"/>
      <c r="R29" s="319"/>
      <c r="S29" s="319"/>
      <c r="T29" s="319"/>
      <c r="U29" s="319"/>
      <c r="V29" s="319"/>
      <c r="W29" s="319"/>
      <c r="X29" s="319"/>
      <c r="Y29" s="253"/>
    </row>
    <row r="30" spans="2:25" ht="15" customHeight="1">
      <c r="B30" s="252"/>
      <c r="C30" s="319"/>
      <c r="D30" s="319"/>
      <c r="E30" s="319"/>
      <c r="F30" s="319"/>
      <c r="G30" s="319"/>
      <c r="H30" s="319"/>
      <c r="I30" s="319"/>
      <c r="J30" s="319"/>
      <c r="K30" s="319"/>
      <c r="L30" s="319"/>
      <c r="M30" s="319"/>
      <c r="N30" s="319"/>
      <c r="O30" s="319"/>
      <c r="P30" s="319"/>
      <c r="Q30" s="319"/>
      <c r="R30" s="319"/>
      <c r="S30" s="319"/>
      <c r="T30" s="319"/>
      <c r="U30" s="319"/>
      <c r="V30" s="319"/>
      <c r="W30" s="319"/>
      <c r="X30" s="319"/>
      <c r="Y30" s="253"/>
    </row>
    <row r="31" spans="2:25" ht="15" customHeight="1">
      <c r="B31" s="252"/>
      <c r="C31" s="319"/>
      <c r="D31" s="319"/>
      <c r="E31" s="319"/>
      <c r="F31" s="319"/>
      <c r="G31" s="319"/>
      <c r="H31" s="319"/>
      <c r="I31" s="319"/>
      <c r="J31" s="319"/>
      <c r="K31" s="319"/>
      <c r="L31" s="319"/>
      <c r="M31" s="319"/>
      <c r="N31" s="319"/>
      <c r="O31" s="319"/>
      <c r="P31" s="319"/>
      <c r="Q31" s="319"/>
      <c r="R31" s="319"/>
      <c r="S31" s="319"/>
      <c r="T31" s="319"/>
      <c r="U31" s="319"/>
      <c r="V31" s="319"/>
      <c r="W31" s="319"/>
      <c r="X31" s="319"/>
      <c r="Y31" s="253"/>
    </row>
    <row r="32" spans="2:25" ht="15" customHeight="1">
      <c r="B32" s="252"/>
      <c r="C32" s="319"/>
      <c r="D32" s="319"/>
      <c r="E32" s="319"/>
      <c r="F32" s="319"/>
      <c r="G32" s="319"/>
      <c r="H32" s="319"/>
      <c r="I32" s="319"/>
      <c r="J32" s="319"/>
      <c r="K32" s="319"/>
      <c r="L32" s="319"/>
      <c r="M32" s="319"/>
      <c r="N32" s="319"/>
      <c r="O32" s="319"/>
      <c r="P32" s="319"/>
      <c r="Q32" s="319"/>
      <c r="R32" s="319"/>
      <c r="S32" s="319"/>
      <c r="T32" s="319"/>
      <c r="U32" s="319"/>
      <c r="V32" s="319"/>
      <c r="W32" s="319"/>
      <c r="X32" s="319"/>
      <c r="Y32" s="253"/>
    </row>
    <row r="33" spans="2:25" ht="15" customHeight="1">
      <c r="B33" s="252"/>
      <c r="C33" s="319"/>
      <c r="D33" s="319"/>
      <c r="E33" s="319"/>
      <c r="F33" s="319"/>
      <c r="G33" s="319"/>
      <c r="H33" s="319"/>
      <c r="I33" s="319"/>
      <c r="J33" s="319"/>
      <c r="K33" s="319"/>
      <c r="L33" s="319"/>
      <c r="M33" s="319"/>
      <c r="N33" s="319"/>
      <c r="O33" s="319"/>
      <c r="P33" s="319"/>
      <c r="Q33" s="319"/>
      <c r="R33" s="319"/>
      <c r="S33" s="319"/>
      <c r="T33" s="319"/>
      <c r="U33" s="319"/>
      <c r="V33" s="319"/>
      <c r="W33" s="319"/>
      <c r="X33" s="319"/>
      <c r="Y33" s="253"/>
    </row>
    <row r="34" spans="2:25" ht="15" customHeight="1">
      <c r="B34" s="252"/>
      <c r="C34" s="323" t="s">
        <v>73</v>
      </c>
      <c r="D34" s="323"/>
      <c r="E34" s="323"/>
      <c r="F34" s="323"/>
      <c r="G34" s="323"/>
      <c r="H34" s="323"/>
      <c r="I34" s="323"/>
      <c r="J34" s="323"/>
      <c r="K34" s="323"/>
      <c r="L34" s="324" t="s">
        <v>129</v>
      </c>
      <c r="M34" s="324"/>
      <c r="N34" s="324"/>
      <c r="O34" s="324"/>
      <c r="P34" s="324"/>
      <c r="Q34" s="324"/>
      <c r="R34" s="324"/>
      <c r="S34" s="324"/>
      <c r="T34" s="324"/>
      <c r="U34" s="324"/>
      <c r="V34" s="324"/>
      <c r="W34" s="324"/>
      <c r="X34" s="324"/>
      <c r="Y34" s="253"/>
    </row>
    <row r="35" spans="2:25" ht="15" customHeight="1">
      <c r="B35" s="252"/>
      <c r="C35" s="323"/>
      <c r="D35" s="323"/>
      <c r="E35" s="323"/>
      <c r="F35" s="323"/>
      <c r="G35" s="323"/>
      <c r="H35" s="323"/>
      <c r="I35" s="323"/>
      <c r="J35" s="323"/>
      <c r="K35" s="323"/>
      <c r="L35" s="324"/>
      <c r="M35" s="324"/>
      <c r="N35" s="324"/>
      <c r="O35" s="324"/>
      <c r="P35" s="324"/>
      <c r="Q35" s="324"/>
      <c r="R35" s="324"/>
      <c r="S35" s="324"/>
      <c r="T35" s="324"/>
      <c r="U35" s="324"/>
      <c r="V35" s="324"/>
      <c r="W35" s="324"/>
      <c r="X35" s="324"/>
      <c r="Y35" s="253"/>
    </row>
    <row r="36" spans="2:25" ht="15" customHeight="1">
      <c r="B36" s="252"/>
      <c r="C36" s="323" t="s">
        <v>67</v>
      </c>
      <c r="D36" s="323"/>
      <c r="E36" s="323"/>
      <c r="F36" s="323"/>
      <c r="G36" s="323"/>
      <c r="H36" s="323"/>
      <c r="I36" s="323"/>
      <c r="J36" s="323"/>
      <c r="K36" s="323"/>
      <c r="L36" s="317"/>
      <c r="M36" s="317"/>
      <c r="N36" s="317"/>
      <c r="O36" s="317"/>
      <c r="P36" s="317"/>
      <c r="Q36" s="317"/>
      <c r="R36" s="317"/>
      <c r="S36" s="317"/>
      <c r="T36" s="317"/>
      <c r="U36" s="317"/>
      <c r="V36" s="317"/>
      <c r="W36" s="317"/>
      <c r="X36" s="317"/>
      <c r="Y36" s="253"/>
    </row>
    <row r="37" spans="2:25" ht="15" customHeight="1">
      <c r="B37" s="252"/>
      <c r="C37" s="323"/>
      <c r="D37" s="323"/>
      <c r="E37" s="323"/>
      <c r="F37" s="323"/>
      <c r="G37" s="323"/>
      <c r="H37" s="323"/>
      <c r="I37" s="323"/>
      <c r="J37" s="323"/>
      <c r="K37" s="323"/>
      <c r="L37" s="317"/>
      <c r="M37" s="317"/>
      <c r="N37" s="317"/>
      <c r="O37" s="317"/>
      <c r="P37" s="317"/>
      <c r="Q37" s="317"/>
      <c r="R37" s="317"/>
      <c r="S37" s="317"/>
      <c r="T37" s="317"/>
      <c r="U37" s="317"/>
      <c r="V37" s="317"/>
      <c r="W37" s="317"/>
      <c r="X37" s="317"/>
      <c r="Y37" s="253"/>
    </row>
    <row r="38" spans="2:25" ht="15" customHeight="1">
      <c r="B38" s="252"/>
      <c r="C38" s="323" t="s">
        <v>1</v>
      </c>
      <c r="D38" s="323"/>
      <c r="E38" s="323"/>
      <c r="F38" s="323"/>
      <c r="G38" s="323"/>
      <c r="H38" s="323"/>
      <c r="I38" s="323"/>
      <c r="J38" s="323"/>
      <c r="K38" s="323"/>
      <c r="L38" s="326" t="s">
        <v>2</v>
      </c>
      <c r="M38" s="326"/>
      <c r="N38" s="326"/>
      <c r="O38" s="326"/>
      <c r="P38" s="326"/>
      <c r="Q38" s="326"/>
      <c r="R38" s="326"/>
      <c r="S38" s="326"/>
      <c r="T38" s="326"/>
      <c r="U38" s="326"/>
      <c r="V38" s="326"/>
      <c r="W38" s="326"/>
      <c r="X38" s="326"/>
      <c r="Y38" s="253"/>
    </row>
    <row r="39" spans="2:25" ht="15" customHeight="1">
      <c r="B39" s="254"/>
      <c r="C39" s="323"/>
      <c r="D39" s="323"/>
      <c r="E39" s="323"/>
      <c r="F39" s="323"/>
      <c r="G39" s="323"/>
      <c r="H39" s="323"/>
      <c r="I39" s="323"/>
      <c r="J39" s="323"/>
      <c r="K39" s="323"/>
      <c r="L39" s="326"/>
      <c r="M39" s="326"/>
      <c r="N39" s="326"/>
      <c r="O39" s="326"/>
      <c r="P39" s="326"/>
      <c r="Q39" s="326"/>
      <c r="R39" s="326"/>
      <c r="S39" s="326"/>
      <c r="T39" s="326"/>
      <c r="U39" s="326"/>
      <c r="V39" s="326"/>
      <c r="W39" s="326"/>
      <c r="X39" s="326"/>
      <c r="Y39" s="255"/>
    </row>
    <row r="40" spans="2:25" ht="15" customHeight="1">
      <c r="B40" s="254"/>
      <c r="C40" s="323" t="s">
        <v>50</v>
      </c>
      <c r="D40" s="323"/>
      <c r="E40" s="323"/>
      <c r="F40" s="323"/>
      <c r="G40" s="323"/>
      <c r="H40" s="323"/>
      <c r="I40" s="323"/>
      <c r="J40" s="323"/>
      <c r="K40" s="323"/>
      <c r="L40" s="316">
        <f>'Planilha Orçamentária'!J81</f>
        <v>203612.89999999994</v>
      </c>
      <c r="M40" s="316"/>
      <c r="N40" s="316"/>
      <c r="O40" s="316"/>
      <c r="P40" s="316"/>
      <c r="Q40" s="316"/>
      <c r="R40" s="316"/>
      <c r="S40" s="316"/>
      <c r="T40" s="316"/>
      <c r="U40" s="316"/>
      <c r="V40" s="316"/>
      <c r="W40" s="316"/>
      <c r="X40" s="316"/>
      <c r="Y40" s="255"/>
    </row>
    <row r="41" spans="2:25" ht="15" customHeight="1">
      <c r="B41" s="254"/>
      <c r="C41" s="323"/>
      <c r="D41" s="323"/>
      <c r="E41" s="323"/>
      <c r="F41" s="323"/>
      <c r="G41" s="323"/>
      <c r="H41" s="323"/>
      <c r="I41" s="323"/>
      <c r="J41" s="323"/>
      <c r="K41" s="323"/>
      <c r="L41" s="316"/>
      <c r="M41" s="316"/>
      <c r="N41" s="316"/>
      <c r="O41" s="316"/>
      <c r="P41" s="316"/>
      <c r="Q41" s="316"/>
      <c r="R41" s="316"/>
      <c r="S41" s="316"/>
      <c r="T41" s="316"/>
      <c r="U41" s="316"/>
      <c r="V41" s="316"/>
      <c r="W41" s="316"/>
      <c r="X41" s="316"/>
      <c r="Y41" s="255"/>
    </row>
    <row r="42" spans="2:25" ht="15" customHeight="1">
      <c r="B42" s="254"/>
      <c r="C42" s="323" t="s">
        <v>932</v>
      </c>
      <c r="D42" s="323"/>
      <c r="E42" s="323"/>
      <c r="F42" s="323"/>
      <c r="G42" s="323"/>
      <c r="H42" s="323"/>
      <c r="I42" s="323"/>
      <c r="J42" s="323"/>
      <c r="K42" s="323"/>
      <c r="L42" s="316" t="s">
        <v>55</v>
      </c>
      <c r="M42" s="316"/>
      <c r="N42" s="316"/>
      <c r="O42" s="316"/>
      <c r="P42" s="316"/>
      <c r="Q42" s="316"/>
      <c r="R42" s="316"/>
      <c r="S42" s="316"/>
      <c r="T42" s="316"/>
      <c r="U42" s="316"/>
      <c r="V42" s="316"/>
      <c r="W42" s="316"/>
      <c r="X42" s="316"/>
      <c r="Y42" s="255"/>
    </row>
    <row r="43" spans="2:25" ht="15" customHeight="1">
      <c r="B43" s="254"/>
      <c r="C43" s="323"/>
      <c r="D43" s="323"/>
      <c r="E43" s="323"/>
      <c r="F43" s="323"/>
      <c r="G43" s="323"/>
      <c r="H43" s="323"/>
      <c r="I43" s="323"/>
      <c r="J43" s="323"/>
      <c r="K43" s="323"/>
      <c r="L43" s="316"/>
      <c r="M43" s="316"/>
      <c r="N43" s="316"/>
      <c r="O43" s="316"/>
      <c r="P43" s="316"/>
      <c r="Q43" s="316"/>
      <c r="R43" s="316"/>
      <c r="S43" s="316"/>
      <c r="T43" s="316"/>
      <c r="U43" s="316"/>
      <c r="V43" s="316"/>
      <c r="W43" s="316"/>
      <c r="X43" s="316"/>
      <c r="Y43" s="255"/>
    </row>
    <row r="44" spans="2:25" ht="15" customHeight="1">
      <c r="B44" s="254"/>
      <c r="C44" s="323" t="s">
        <v>65</v>
      </c>
      <c r="D44" s="323"/>
      <c r="E44" s="323"/>
      <c r="F44" s="323"/>
      <c r="G44" s="323"/>
      <c r="H44" s="323"/>
      <c r="I44" s="323"/>
      <c r="J44" s="323"/>
      <c r="K44" s="323"/>
      <c r="L44" s="324" t="s">
        <v>1263</v>
      </c>
      <c r="M44" s="324"/>
      <c r="N44" s="324"/>
      <c r="O44" s="324"/>
      <c r="P44" s="324"/>
      <c r="Q44" s="324"/>
      <c r="R44" s="324"/>
      <c r="S44" s="324"/>
      <c r="T44" s="324"/>
      <c r="U44" s="324"/>
      <c r="V44" s="324"/>
      <c r="W44" s="324"/>
      <c r="X44" s="324"/>
      <c r="Y44" s="255"/>
    </row>
    <row r="45" spans="2:25" ht="15" customHeight="1">
      <c r="B45" s="254"/>
      <c r="C45" s="323"/>
      <c r="D45" s="323"/>
      <c r="E45" s="323"/>
      <c r="F45" s="323"/>
      <c r="G45" s="323"/>
      <c r="H45" s="323"/>
      <c r="I45" s="323"/>
      <c r="J45" s="323"/>
      <c r="K45" s="323"/>
      <c r="L45" s="324"/>
      <c r="M45" s="324"/>
      <c r="N45" s="324"/>
      <c r="O45" s="324"/>
      <c r="P45" s="324"/>
      <c r="Q45" s="324"/>
      <c r="R45" s="324"/>
      <c r="S45" s="324"/>
      <c r="T45" s="324"/>
      <c r="U45" s="324"/>
      <c r="V45" s="324"/>
      <c r="W45" s="324"/>
      <c r="X45" s="324"/>
      <c r="Y45" s="255"/>
    </row>
    <row r="46" spans="2:25" ht="15" customHeight="1">
      <c r="B46" s="254"/>
      <c r="Y46" s="255"/>
    </row>
    <row r="47" spans="2:25" ht="15" customHeight="1">
      <c r="B47" s="254"/>
      <c r="Y47" s="255"/>
    </row>
    <row r="48" spans="2:25" ht="15" customHeight="1">
      <c r="B48" s="254"/>
      <c r="Y48" s="255"/>
    </row>
    <row r="49" spans="2:25" ht="15" customHeight="1">
      <c r="B49" s="254"/>
      <c r="C49" s="4"/>
      <c r="D49" s="4"/>
      <c r="E49" s="4"/>
      <c r="F49" s="4"/>
      <c r="G49" s="4"/>
      <c r="H49" s="4"/>
      <c r="I49" s="4"/>
      <c r="J49" s="4"/>
      <c r="K49" s="4"/>
      <c r="L49" s="325"/>
      <c r="M49" s="325"/>
      <c r="N49" s="325"/>
      <c r="O49" s="325"/>
      <c r="P49" s="325"/>
      <c r="Q49" s="325"/>
      <c r="R49" s="325"/>
      <c r="S49" s="325"/>
      <c r="T49" s="325"/>
      <c r="U49" s="325"/>
      <c r="V49" s="325"/>
      <c r="W49" s="325"/>
      <c r="X49" s="325"/>
      <c r="Y49" s="255"/>
    </row>
    <row r="50" spans="2:25" ht="15" customHeight="1">
      <c r="B50" s="254"/>
      <c r="C50" s="3"/>
      <c r="D50" s="3"/>
      <c r="E50" s="3"/>
      <c r="F50" s="3"/>
      <c r="G50" s="3"/>
      <c r="H50" s="3"/>
      <c r="I50" s="3"/>
      <c r="J50" s="3"/>
      <c r="K50" s="3"/>
      <c r="L50" s="3"/>
      <c r="M50" s="3"/>
      <c r="N50" s="3"/>
      <c r="O50" s="3"/>
      <c r="P50" s="3"/>
      <c r="Q50" s="3"/>
      <c r="R50" s="3"/>
      <c r="S50" s="3"/>
      <c r="T50" s="3"/>
      <c r="U50" s="3"/>
      <c r="V50" s="3"/>
      <c r="W50" s="3"/>
      <c r="X50" s="3"/>
      <c r="Y50" s="255"/>
    </row>
    <row r="51" spans="2:25" ht="15" customHeight="1">
      <c r="B51" s="320" t="s">
        <v>66</v>
      </c>
      <c r="C51" s="321"/>
      <c r="D51" s="321"/>
      <c r="E51" s="321"/>
      <c r="F51" s="321"/>
      <c r="G51" s="321"/>
      <c r="H51" s="321"/>
      <c r="I51" s="321"/>
      <c r="J51" s="321"/>
      <c r="K51" s="321"/>
      <c r="L51" s="321"/>
      <c r="M51" s="321"/>
      <c r="N51" s="321"/>
      <c r="O51" s="321"/>
      <c r="P51" s="321"/>
      <c r="Q51" s="321"/>
      <c r="R51" s="321"/>
      <c r="S51" s="321"/>
      <c r="T51" s="321"/>
      <c r="U51" s="321"/>
      <c r="V51" s="321"/>
      <c r="W51" s="321"/>
      <c r="X51" s="321"/>
      <c r="Y51" s="322"/>
    </row>
    <row r="52" spans="2:25" ht="15" customHeight="1">
      <c r="B52" s="320" t="s">
        <v>1264</v>
      </c>
      <c r="C52" s="321"/>
      <c r="D52" s="321"/>
      <c r="E52" s="321"/>
      <c r="F52" s="321"/>
      <c r="G52" s="321"/>
      <c r="H52" s="321"/>
      <c r="I52" s="321"/>
      <c r="J52" s="321"/>
      <c r="K52" s="321"/>
      <c r="L52" s="321"/>
      <c r="M52" s="321"/>
      <c r="N52" s="321"/>
      <c r="O52" s="321"/>
      <c r="P52" s="321"/>
      <c r="Q52" s="321"/>
      <c r="R52" s="321"/>
      <c r="S52" s="321"/>
      <c r="T52" s="321"/>
      <c r="U52" s="321"/>
      <c r="V52" s="321"/>
      <c r="W52" s="321"/>
      <c r="X52" s="321"/>
      <c r="Y52" s="322"/>
    </row>
    <row r="53" spans="2:25" ht="16.5" thickBot="1">
      <c r="B53" s="256"/>
      <c r="C53" s="257"/>
      <c r="D53" s="257"/>
      <c r="E53" s="257"/>
      <c r="F53" s="257"/>
      <c r="G53" s="257"/>
      <c r="H53" s="257"/>
      <c r="I53" s="257"/>
      <c r="J53" s="257"/>
      <c r="K53" s="257"/>
      <c r="L53" s="257"/>
      <c r="M53" s="257"/>
      <c r="N53" s="257"/>
      <c r="O53" s="257"/>
      <c r="P53" s="257"/>
      <c r="Q53" s="257"/>
      <c r="R53" s="257"/>
      <c r="S53" s="257"/>
      <c r="T53" s="257"/>
      <c r="U53" s="257"/>
      <c r="V53" s="257"/>
      <c r="W53" s="257"/>
      <c r="X53" s="257"/>
      <c r="Y53" s="258"/>
    </row>
    <row r="54" spans="2:25"/>
    <row r="55" spans="2:25"/>
  </sheetData>
  <sheetProtection selectLockedCells="1"/>
  <mergeCells count="17">
    <mergeCell ref="L38:X39"/>
    <mergeCell ref="L40:X41"/>
    <mergeCell ref="L36:X37"/>
    <mergeCell ref="C3:X9"/>
    <mergeCell ref="C10:X33"/>
    <mergeCell ref="B52:Y52"/>
    <mergeCell ref="B51:Y51"/>
    <mergeCell ref="C34:K35"/>
    <mergeCell ref="L34:X35"/>
    <mergeCell ref="C44:K45"/>
    <mergeCell ref="L44:X45"/>
    <mergeCell ref="L49:X49"/>
    <mergeCell ref="C38:K39"/>
    <mergeCell ref="C42:K43"/>
    <mergeCell ref="L42:X43"/>
    <mergeCell ref="C36:K37"/>
    <mergeCell ref="C40:K41"/>
  </mergeCells>
  <dataValidations count="4">
    <dataValidation type="list" allowBlank="1" showInputMessage="1" showErrorMessage="1" sqref="L38:X39">
      <formula1>PROGRAMA_BDMG</formula1>
    </dataValidation>
    <dataValidation type="whole" allowBlank="1" showErrorMessage="1" errorTitle="NÚMERO INVÁLIDO!" error="Insira o número com 6 dígitos." promptTitle="NÚMERO INVÁLIDO!" prompt="Insira o número com 6 dígitos." sqref="L36:X37">
      <formula1>100000</formula1>
      <formula2>999999</formula2>
    </dataValidation>
    <dataValidation type="list" allowBlank="1" showInputMessage="1" showErrorMessage="1" sqref="L42:X43">
      <formula1>TIPO_DE_OBRA</formula1>
    </dataValidation>
    <dataValidation type="list" allowBlank="1" showInputMessage="1" showErrorMessage="1" sqref="L34:X35">
      <formula1>MUNICÍPIO</formula1>
    </dataValidation>
  </dataValidations>
  <printOptions horizontalCentered="1" verticalCentered="1"/>
  <pageMargins left="0.78740157480314965" right="0.39370078740157483" top="0.39370078740157483" bottom="0.39370078740157483" header="0.19685039370078741" footer="0.19685039370078741"/>
  <pageSetup paperSize="9" orientation="portrait" verticalDpi="599" r:id="rId1"/>
</worksheet>
</file>

<file path=xl/worksheets/sheet3.xml><?xml version="1.0" encoding="utf-8"?>
<worksheet xmlns="http://schemas.openxmlformats.org/spreadsheetml/2006/main" xmlns:r="http://schemas.openxmlformats.org/officeDocument/2006/relationships">
  <sheetPr>
    <tabColor theme="9" tint="-0.249977111117893"/>
    <pageSetUpPr fitToPage="1"/>
  </sheetPr>
  <dimension ref="A1:M82"/>
  <sheetViews>
    <sheetView showGridLines="0" zoomScale="80" zoomScaleNormal="80" zoomScaleSheetLayoutView="80" zoomScalePageLayoutView="80" workbookViewId="0">
      <selection activeCell="K55" sqref="K55"/>
    </sheetView>
  </sheetViews>
  <sheetFormatPr defaultColWidth="0" defaultRowHeight="15"/>
  <cols>
    <col min="1" max="1" width="1.7109375" style="13" customWidth="1"/>
    <col min="2" max="2" width="6.7109375" style="9" customWidth="1"/>
    <col min="3" max="3" width="14.5703125" style="9" customWidth="1"/>
    <col min="4" max="4" width="76.7109375" style="9" customWidth="1"/>
    <col min="5" max="5" width="8.7109375" style="9" customWidth="1"/>
    <col min="6" max="6" width="14.85546875" style="9" customWidth="1"/>
    <col min="7" max="7" width="14.5703125" style="9" customWidth="1"/>
    <col min="8" max="8" width="15" style="9" customWidth="1"/>
    <col min="9" max="9" width="14.85546875" style="9" customWidth="1"/>
    <col min="10" max="10" width="15.7109375" style="10" customWidth="1"/>
    <col min="11" max="11" width="1.7109375" style="11" customWidth="1"/>
    <col min="12" max="12" width="0" style="9" hidden="1" customWidth="1"/>
    <col min="13" max="13" width="0" style="12" hidden="1" customWidth="1"/>
    <col min="14" max="16384" width="9.140625" style="13" hidden="1"/>
  </cols>
  <sheetData>
    <row r="1" spans="2:13" ht="9.9499999999999993" customHeight="1"/>
    <row r="2" spans="2:13" s="17" customFormat="1" ht="45" customHeight="1">
      <c r="B2" s="327" t="s">
        <v>941</v>
      </c>
      <c r="C2" s="327"/>
      <c r="D2" s="327"/>
      <c r="E2" s="327"/>
      <c r="F2" s="327"/>
      <c r="G2" s="327"/>
      <c r="H2" s="327"/>
      <c r="I2" s="327"/>
      <c r="J2" s="327"/>
      <c r="K2" s="14"/>
      <c r="L2" s="15"/>
      <c r="M2" s="16"/>
    </row>
    <row r="3" spans="2:13" s="17" customFormat="1" ht="20.100000000000001" customHeight="1">
      <c r="B3" s="328" t="s">
        <v>942</v>
      </c>
      <c r="C3" s="329"/>
      <c r="D3" s="329"/>
      <c r="E3" s="329"/>
      <c r="F3" s="329"/>
      <c r="G3" s="329"/>
      <c r="H3" s="329"/>
      <c r="I3" s="329"/>
      <c r="J3" s="330"/>
      <c r="K3" s="14"/>
      <c r="L3" s="15"/>
      <c r="M3" s="16"/>
    </row>
    <row r="4" spans="2:13" s="17" customFormat="1" ht="15" customHeight="1">
      <c r="B4" s="331" t="s">
        <v>1105</v>
      </c>
      <c r="C4" s="332"/>
      <c r="D4" s="332"/>
      <c r="E4" s="332"/>
      <c r="F4" s="332"/>
      <c r="G4" s="333" t="s">
        <v>944</v>
      </c>
      <c r="H4" s="334" t="s">
        <v>945</v>
      </c>
      <c r="I4" s="335"/>
      <c r="J4" s="18" t="s">
        <v>946</v>
      </c>
      <c r="K4" s="14"/>
      <c r="L4" s="15"/>
      <c r="M4" s="16"/>
    </row>
    <row r="5" spans="2:13" s="17" customFormat="1" ht="15" customHeight="1">
      <c r="B5" s="331" t="s">
        <v>1261</v>
      </c>
      <c r="C5" s="332"/>
      <c r="D5" s="332"/>
      <c r="E5" s="332"/>
      <c r="F5" s="332"/>
      <c r="G5" s="333"/>
      <c r="H5" s="336"/>
      <c r="I5" s="337"/>
      <c r="J5" s="19"/>
      <c r="K5" s="14"/>
      <c r="L5" s="15"/>
      <c r="M5" s="16"/>
    </row>
    <row r="6" spans="2:13" s="17" customFormat="1" ht="15" customHeight="1">
      <c r="B6" s="331" t="s">
        <v>1106</v>
      </c>
      <c r="C6" s="332"/>
      <c r="D6" s="332"/>
      <c r="E6" s="332"/>
      <c r="F6" s="332"/>
      <c r="G6" s="333"/>
      <c r="H6" s="336"/>
      <c r="I6" s="337"/>
      <c r="J6" s="19"/>
      <c r="K6" s="14"/>
    </row>
    <row r="7" spans="2:13" s="17" customFormat="1" ht="15" customHeight="1">
      <c r="B7" s="331" t="s">
        <v>1107</v>
      </c>
      <c r="C7" s="332"/>
      <c r="D7" s="332"/>
      <c r="E7" s="332"/>
      <c r="F7" s="332"/>
      <c r="G7" s="333"/>
      <c r="H7" s="20" t="s">
        <v>1108</v>
      </c>
      <c r="I7" s="21"/>
      <c r="J7" s="19">
        <v>43678</v>
      </c>
      <c r="K7" s="14"/>
    </row>
    <row r="8" spans="2:13" s="17" customFormat="1" ht="15" customHeight="1">
      <c r="B8" s="22" t="s">
        <v>950</v>
      </c>
      <c r="C8" s="23">
        <v>0.2984</v>
      </c>
      <c r="D8" s="24"/>
      <c r="E8" s="24"/>
      <c r="F8" s="24"/>
      <c r="G8" s="333"/>
      <c r="H8" s="338"/>
      <c r="I8" s="336"/>
      <c r="J8" s="19"/>
      <c r="K8" s="14"/>
    </row>
    <row r="9" spans="2:13" s="17" customFormat="1" ht="15" customHeight="1">
      <c r="B9" s="339" t="s">
        <v>1258</v>
      </c>
      <c r="C9" s="340"/>
      <c r="D9" s="340"/>
      <c r="E9" s="340"/>
      <c r="F9" s="340"/>
      <c r="G9" s="333"/>
      <c r="H9" s="341"/>
      <c r="I9" s="342"/>
      <c r="J9" s="235"/>
      <c r="K9" s="14"/>
    </row>
    <row r="10" spans="2:13" s="17" customFormat="1" ht="15" customHeight="1">
      <c r="B10" s="349" t="s">
        <v>941</v>
      </c>
      <c r="C10" s="349"/>
      <c r="D10" s="349"/>
      <c r="E10" s="349"/>
      <c r="F10" s="349"/>
      <c r="G10" s="349"/>
      <c r="H10" s="349"/>
      <c r="I10" s="349"/>
      <c r="J10" s="349"/>
      <c r="K10" s="14"/>
    </row>
    <row r="11" spans="2:13" s="17" customFormat="1" ht="15" customHeight="1">
      <c r="B11" s="350" t="s">
        <v>952</v>
      </c>
      <c r="C11" s="350" t="s">
        <v>953</v>
      </c>
      <c r="D11" s="350" t="s">
        <v>954</v>
      </c>
      <c r="E11" s="350" t="s">
        <v>955</v>
      </c>
      <c r="F11" s="352" t="s">
        <v>956</v>
      </c>
      <c r="G11" s="343" t="s">
        <v>957</v>
      </c>
      <c r="H11" s="344"/>
      <c r="I11" s="343" t="s">
        <v>957</v>
      </c>
      <c r="J11" s="344"/>
      <c r="K11" s="14"/>
    </row>
    <row r="12" spans="2:13" s="17" customFormat="1" ht="15" customHeight="1">
      <c r="B12" s="350"/>
      <c r="C12" s="350"/>
      <c r="D12" s="350"/>
      <c r="E12" s="350"/>
      <c r="F12" s="352"/>
      <c r="G12" s="345" t="s">
        <v>958</v>
      </c>
      <c r="H12" s="346"/>
      <c r="I12" s="345" t="s">
        <v>959</v>
      </c>
      <c r="J12" s="346"/>
      <c r="K12" s="14"/>
    </row>
    <row r="13" spans="2:13" s="17" customFormat="1" ht="15" customHeight="1" thickBot="1">
      <c r="B13" s="351"/>
      <c r="C13" s="351"/>
      <c r="D13" s="351"/>
      <c r="E13" s="351"/>
      <c r="F13" s="353"/>
      <c r="G13" s="25" t="s">
        <v>960</v>
      </c>
      <c r="H13" s="26" t="s">
        <v>961</v>
      </c>
      <c r="I13" s="25" t="s">
        <v>960</v>
      </c>
      <c r="J13" s="26" t="s">
        <v>961</v>
      </c>
      <c r="K13" s="14"/>
    </row>
    <row r="14" spans="2:13" s="17" customFormat="1" ht="15" customHeight="1">
      <c r="B14" s="27">
        <v>1</v>
      </c>
      <c r="C14" s="206"/>
      <c r="D14" s="207" t="s">
        <v>1111</v>
      </c>
      <c r="E14" s="208"/>
      <c r="F14" s="209"/>
      <c r="G14" s="217"/>
      <c r="H14" s="216">
        <f>SUBTOTAL(9,H15:H15)</f>
        <v>1090.22</v>
      </c>
      <c r="I14" s="220"/>
      <c r="J14" s="216">
        <f>SUBTOTAL(9,J15:J15)</f>
        <v>1415.54</v>
      </c>
      <c r="K14" s="14"/>
    </row>
    <row r="15" spans="2:13" s="17" customFormat="1" ht="69" customHeight="1">
      <c r="B15" s="28" t="s">
        <v>962</v>
      </c>
      <c r="C15" s="272" t="s">
        <v>1110</v>
      </c>
      <c r="D15" s="259" t="s">
        <v>1109</v>
      </c>
      <c r="E15" s="29" t="s">
        <v>955</v>
      </c>
      <c r="F15" s="265">
        <v>1</v>
      </c>
      <c r="G15" s="297">
        <v>1090.22</v>
      </c>
      <c r="H15" s="30">
        <f>ROUND(G15*F15,2)</f>
        <v>1090.22</v>
      </c>
      <c r="I15" s="221">
        <f>ROUND(G15*(1+$C$8),2)</f>
        <v>1415.54</v>
      </c>
      <c r="J15" s="30">
        <f>ROUND(I15*F15,2)</f>
        <v>1415.54</v>
      </c>
      <c r="K15" s="14"/>
    </row>
    <row r="16" spans="2:13" s="17" customFormat="1" ht="15" customHeight="1">
      <c r="B16" s="28">
        <v>2</v>
      </c>
      <c r="C16" s="273"/>
      <c r="D16" s="211" t="s">
        <v>1211</v>
      </c>
      <c r="E16" s="212"/>
      <c r="F16" s="213"/>
      <c r="G16" s="218"/>
      <c r="H16" s="219">
        <f>SUBTOTAL(9,H17:H21)</f>
        <v>10915.7</v>
      </c>
      <c r="I16" s="222"/>
      <c r="J16" s="219">
        <f>SUBTOTAL(9,J17:J24)</f>
        <v>17000.310000000001</v>
      </c>
      <c r="K16" s="14"/>
    </row>
    <row r="17" spans="2:13" s="17" customFormat="1" ht="30" customHeight="1">
      <c r="B17" s="28" t="s">
        <v>963</v>
      </c>
      <c r="C17" s="261" t="s">
        <v>1213</v>
      </c>
      <c r="D17" s="298" t="s">
        <v>1212</v>
      </c>
      <c r="E17" s="267" t="s">
        <v>1112</v>
      </c>
      <c r="F17" s="265">
        <v>13.11</v>
      </c>
      <c r="G17" s="269">
        <v>91.42</v>
      </c>
      <c r="H17" s="30">
        <f>ROUND(G17*F17,2)</f>
        <v>1198.52</v>
      </c>
      <c r="I17" s="221">
        <f>ROUND(G17*(1+$C$8),2)</f>
        <v>118.7</v>
      </c>
      <c r="J17" s="30">
        <f t="shared" ref="J17:J24" si="0">ROUND(I17*F17,2)</f>
        <v>1556.16</v>
      </c>
      <c r="K17" s="14"/>
      <c r="L17" s="15"/>
      <c r="M17" s="16"/>
    </row>
    <row r="18" spans="2:13" s="17" customFormat="1" ht="15" customHeight="1">
      <c r="B18" s="28" t="s">
        <v>964</v>
      </c>
      <c r="C18" s="261" t="s">
        <v>1215</v>
      </c>
      <c r="D18" s="298" t="s">
        <v>1214</v>
      </c>
      <c r="E18" s="267" t="s">
        <v>1113</v>
      </c>
      <c r="F18" s="265">
        <v>522.4</v>
      </c>
      <c r="G18" s="269">
        <v>10.8</v>
      </c>
      <c r="H18" s="30">
        <f t="shared" ref="H18:H22" si="1">ROUND(G18*F18,2)</f>
        <v>5641.92</v>
      </c>
      <c r="I18" s="221">
        <f t="shared" ref="I18:I22" si="2">ROUND(G18*(1+$C$8),2)</f>
        <v>14.02</v>
      </c>
      <c r="J18" s="30">
        <f t="shared" si="0"/>
        <v>7324.05</v>
      </c>
      <c r="K18" s="14"/>
      <c r="L18" s="15"/>
      <c r="M18" s="16"/>
    </row>
    <row r="19" spans="2:13" s="17" customFormat="1" ht="15" customHeight="1">
      <c r="B19" s="28" t="s">
        <v>965</v>
      </c>
      <c r="C19" s="264" t="s">
        <v>1233</v>
      </c>
      <c r="D19" s="260" t="s">
        <v>1234</v>
      </c>
      <c r="E19" s="267" t="s">
        <v>1112</v>
      </c>
      <c r="F19" s="265">
        <v>145.77000000000001</v>
      </c>
      <c r="G19" s="268">
        <v>12.18</v>
      </c>
      <c r="H19" s="30">
        <f t="shared" si="1"/>
        <v>1775.48</v>
      </c>
      <c r="I19" s="221">
        <f t="shared" si="2"/>
        <v>15.81</v>
      </c>
      <c r="J19" s="30">
        <f t="shared" si="0"/>
        <v>2304.62</v>
      </c>
      <c r="K19" s="14"/>
      <c r="L19" s="15"/>
      <c r="M19" s="16"/>
    </row>
    <row r="20" spans="2:13" s="17" customFormat="1" ht="15" customHeight="1">
      <c r="B20" s="28" t="s">
        <v>966</v>
      </c>
      <c r="C20" s="261" t="s">
        <v>1236</v>
      </c>
      <c r="D20" s="262" t="s">
        <v>1235</v>
      </c>
      <c r="E20" s="261" t="s">
        <v>1118</v>
      </c>
      <c r="F20" s="266">
        <v>445.25</v>
      </c>
      <c r="G20" s="269">
        <v>1.82</v>
      </c>
      <c r="H20" s="30">
        <f t="shared" si="1"/>
        <v>810.36</v>
      </c>
      <c r="I20" s="221">
        <f t="shared" si="2"/>
        <v>2.36</v>
      </c>
      <c r="J20" s="30">
        <f t="shared" si="0"/>
        <v>1050.79</v>
      </c>
      <c r="K20" s="14"/>
      <c r="L20" s="15"/>
      <c r="M20" s="16"/>
    </row>
    <row r="21" spans="2:13" s="17" customFormat="1" ht="15" customHeight="1">
      <c r="B21" s="28" t="s">
        <v>967</v>
      </c>
      <c r="C21" s="261" t="s">
        <v>1238</v>
      </c>
      <c r="D21" s="263" t="s">
        <v>1237</v>
      </c>
      <c r="E21" s="267" t="s">
        <v>1113</v>
      </c>
      <c r="F21" s="266">
        <f>F32</f>
        <v>69.86</v>
      </c>
      <c r="G21" s="269">
        <v>21.32</v>
      </c>
      <c r="H21" s="30">
        <f t="shared" si="1"/>
        <v>1489.42</v>
      </c>
      <c r="I21" s="221">
        <f t="shared" si="2"/>
        <v>27.68</v>
      </c>
      <c r="J21" s="30">
        <f t="shared" si="0"/>
        <v>1933.72</v>
      </c>
      <c r="K21" s="14"/>
      <c r="L21" s="15"/>
      <c r="M21" s="16"/>
    </row>
    <row r="22" spans="2:13" s="17" customFormat="1" ht="15" customHeight="1">
      <c r="B22" s="28" t="s">
        <v>1244</v>
      </c>
      <c r="C22" s="261" t="s">
        <v>1247</v>
      </c>
      <c r="D22" s="263" t="s">
        <v>1249</v>
      </c>
      <c r="E22" s="29" t="s">
        <v>955</v>
      </c>
      <c r="F22" s="266">
        <v>8</v>
      </c>
      <c r="G22" s="269">
        <v>50.47</v>
      </c>
      <c r="H22" s="30">
        <f t="shared" si="1"/>
        <v>403.76</v>
      </c>
      <c r="I22" s="221">
        <f t="shared" si="2"/>
        <v>65.53</v>
      </c>
      <c r="J22" s="30">
        <f t="shared" si="0"/>
        <v>524.24</v>
      </c>
      <c r="K22" s="14"/>
      <c r="L22" s="15"/>
      <c r="M22" s="16"/>
    </row>
    <row r="23" spans="2:13" s="17" customFormat="1" ht="30.75" customHeight="1">
      <c r="B23" s="28" t="s">
        <v>1245</v>
      </c>
      <c r="C23" s="261" t="s">
        <v>1248</v>
      </c>
      <c r="D23" s="262" t="s">
        <v>1246</v>
      </c>
      <c r="E23" s="267" t="s">
        <v>1113</v>
      </c>
      <c r="F23" s="292">
        <f>20*0.8*2.1+2*0.7*2.1+2*0.6*2.1+16.8</f>
        <v>55.86</v>
      </c>
      <c r="G23" s="269">
        <v>9.1300000000000008</v>
      </c>
      <c r="H23" s="30">
        <f t="shared" ref="H23:H24" si="3">ROUND(G23*F23,2)</f>
        <v>510</v>
      </c>
      <c r="I23" s="221">
        <f t="shared" ref="I23:I24" si="4">ROUND(G23*(1+$C$8),2)</f>
        <v>11.85</v>
      </c>
      <c r="J23" s="30">
        <f t="shared" si="0"/>
        <v>661.94</v>
      </c>
      <c r="K23" s="14"/>
      <c r="L23" s="15"/>
      <c r="M23" s="16"/>
    </row>
    <row r="24" spans="2:13" s="17" customFormat="1" ht="30.75" customHeight="1">
      <c r="B24" s="28" t="s">
        <v>1253</v>
      </c>
      <c r="C24" s="264" t="s">
        <v>1233</v>
      </c>
      <c r="D24" s="260" t="s">
        <v>1254</v>
      </c>
      <c r="E24" s="267" t="s">
        <v>1112</v>
      </c>
      <c r="F24" s="265">
        <f>F38</f>
        <v>104.035</v>
      </c>
      <c r="G24" s="268">
        <v>12.18</v>
      </c>
      <c r="H24" s="30">
        <f t="shared" si="3"/>
        <v>1267.1500000000001</v>
      </c>
      <c r="I24" s="221">
        <f t="shared" si="4"/>
        <v>15.81</v>
      </c>
      <c r="J24" s="30">
        <f t="shared" si="0"/>
        <v>1644.79</v>
      </c>
      <c r="K24" s="14"/>
      <c r="L24" s="15"/>
      <c r="M24" s="16"/>
    </row>
    <row r="25" spans="2:13" s="17" customFormat="1" ht="15" customHeight="1">
      <c r="B25" s="28">
        <v>3</v>
      </c>
      <c r="C25" s="210"/>
      <c r="D25" s="211" t="s">
        <v>1116</v>
      </c>
      <c r="E25" s="212"/>
      <c r="F25" s="213"/>
      <c r="G25" s="218"/>
      <c r="H25" s="219">
        <f>SUBTOTAL(9,H26:H26)</f>
        <v>2396.73</v>
      </c>
      <c r="I25" s="222"/>
      <c r="J25" s="219">
        <f>SUBTOTAL(9,J26:J26)</f>
        <v>3111.81</v>
      </c>
      <c r="K25" s="14"/>
      <c r="L25" s="15"/>
      <c r="M25" s="16"/>
    </row>
    <row r="26" spans="2:13" s="17" customFormat="1" ht="30.75" customHeight="1">
      <c r="B26" s="299" t="s">
        <v>968</v>
      </c>
      <c r="C26" s="261" t="s">
        <v>1115</v>
      </c>
      <c r="D26" s="270" t="s">
        <v>1114</v>
      </c>
      <c r="E26" s="275" t="s">
        <v>1117</v>
      </c>
      <c r="F26" s="265">
        <v>60.6</v>
      </c>
      <c r="G26" s="277">
        <v>39.549999999999997</v>
      </c>
      <c r="H26" s="30">
        <f>ROUND(G26*F26,2)</f>
        <v>2396.73</v>
      </c>
      <c r="I26" s="221">
        <f>ROUND(G26*(1+$C$8),2)</f>
        <v>51.35</v>
      </c>
      <c r="J26" s="30">
        <f>ROUND(I26*F26,2)</f>
        <v>3111.81</v>
      </c>
      <c r="K26" s="14"/>
      <c r="L26" s="15"/>
      <c r="M26" s="16"/>
    </row>
    <row r="27" spans="2:13" s="17" customFormat="1" ht="15" customHeight="1">
      <c r="B27" s="28">
        <v>4</v>
      </c>
      <c r="C27" s="273"/>
      <c r="D27" s="215" t="s">
        <v>1123</v>
      </c>
      <c r="E27" s="212"/>
      <c r="F27" s="213"/>
      <c r="G27" s="218"/>
      <c r="H27" s="219">
        <f>SUBTOTAL(9,H28:H32)</f>
        <v>64388.770000000004</v>
      </c>
      <c r="I27" s="222"/>
      <c r="J27" s="219">
        <f>SUBTOTAL(9,J28:J32)</f>
        <v>83602.23</v>
      </c>
      <c r="K27" s="14"/>
      <c r="L27" s="15"/>
      <c r="M27" s="16"/>
    </row>
    <row r="28" spans="2:13" s="17" customFormat="1" ht="25.5" customHeight="1">
      <c r="B28" s="299" t="s">
        <v>969</v>
      </c>
      <c r="C28" s="261" t="s">
        <v>1255</v>
      </c>
      <c r="D28" s="260" t="s">
        <v>1256</v>
      </c>
      <c r="E28" s="279" t="s">
        <v>1113</v>
      </c>
      <c r="F28" s="265">
        <v>522.4</v>
      </c>
      <c r="G28" s="269">
        <v>25.57</v>
      </c>
      <c r="H28" s="30">
        <f t="shared" ref="H28:H29" si="5">ROUND(G28*F28,2)</f>
        <v>13357.77</v>
      </c>
      <c r="I28" s="221">
        <f t="shared" ref="I28:I29" si="6">ROUND(G28*(1+$C$8),2)</f>
        <v>33.200000000000003</v>
      </c>
      <c r="J28" s="30">
        <f>ROUND(I28*F28,2)</f>
        <v>17343.68</v>
      </c>
      <c r="K28" s="14"/>
      <c r="L28" s="15"/>
      <c r="M28" s="16"/>
    </row>
    <row r="29" spans="2:13" s="17" customFormat="1" ht="29.25" customHeight="1">
      <c r="B29" s="299" t="s">
        <v>970</v>
      </c>
      <c r="C29" s="261" t="s">
        <v>1129</v>
      </c>
      <c r="D29" s="271" t="s">
        <v>1126</v>
      </c>
      <c r="E29" s="279" t="s">
        <v>1113</v>
      </c>
      <c r="F29" s="265">
        <v>522.4</v>
      </c>
      <c r="G29" s="269">
        <v>80.819999999999993</v>
      </c>
      <c r="H29" s="30">
        <f t="shared" si="5"/>
        <v>42220.37</v>
      </c>
      <c r="I29" s="221">
        <f t="shared" si="6"/>
        <v>104.94</v>
      </c>
      <c r="J29" s="30">
        <f>ROUND(I29*F29,2)</f>
        <v>54820.66</v>
      </c>
      <c r="K29" s="14"/>
      <c r="L29" s="15"/>
      <c r="M29" s="16"/>
    </row>
    <row r="30" spans="2:13" s="17" customFormat="1" ht="28.5" customHeight="1">
      <c r="B30" s="299" t="s">
        <v>1216</v>
      </c>
      <c r="C30" s="261" t="s">
        <v>1127</v>
      </c>
      <c r="D30" s="271" t="s">
        <v>1124</v>
      </c>
      <c r="E30" s="279" t="s">
        <v>1118</v>
      </c>
      <c r="F30" s="265">
        <v>445.25</v>
      </c>
      <c r="G30" s="269">
        <v>9.06</v>
      </c>
      <c r="H30" s="30">
        <f>ROUND(G30*F30,2)</f>
        <v>4033.97</v>
      </c>
      <c r="I30" s="221">
        <f>ROUND(G30*(1+$C$8),2)</f>
        <v>11.76</v>
      </c>
      <c r="J30" s="30">
        <f>ROUND(I30*F30,2)</f>
        <v>5236.1400000000003</v>
      </c>
      <c r="K30" s="14"/>
      <c r="L30" s="15"/>
      <c r="M30" s="16"/>
    </row>
    <row r="31" spans="2:13" s="17" customFormat="1" ht="18" customHeight="1">
      <c r="B31" s="299" t="s">
        <v>1217</v>
      </c>
      <c r="C31" s="261" t="s">
        <v>1128</v>
      </c>
      <c r="D31" s="260" t="s">
        <v>1125</v>
      </c>
      <c r="E31" s="279" t="s">
        <v>1113</v>
      </c>
      <c r="F31" s="265">
        <f>(2.6+25*0.8+2+1.4+5*0.6+4*0.7)*0.15</f>
        <v>4.7699999999999996</v>
      </c>
      <c r="G31" s="269">
        <v>202.18</v>
      </c>
      <c r="H31" s="30">
        <f t="shared" ref="H31:H32" si="7">ROUND(G31*F31,2)</f>
        <v>964.4</v>
      </c>
      <c r="I31" s="221">
        <f t="shared" ref="I31:I32" si="8">ROUND(G31*(1+$C$8),2)</f>
        <v>262.51</v>
      </c>
      <c r="J31" s="30">
        <f t="shared" ref="J31:J32" si="9">ROUND(I31*F31,2)</f>
        <v>1252.17</v>
      </c>
      <c r="K31" s="14"/>
      <c r="L31" s="15"/>
      <c r="M31" s="16"/>
    </row>
    <row r="32" spans="2:13" s="17" customFormat="1" ht="44.25" customHeight="1">
      <c r="B32" s="299" t="s">
        <v>1218</v>
      </c>
      <c r="C32" s="261" t="s">
        <v>1259</v>
      </c>
      <c r="D32" s="270" t="s">
        <v>1260</v>
      </c>
      <c r="E32" s="279" t="s">
        <v>1113</v>
      </c>
      <c r="F32" s="265">
        <v>69.86</v>
      </c>
      <c r="G32" s="278">
        <v>54.57</v>
      </c>
      <c r="H32" s="30">
        <f t="shared" si="7"/>
        <v>3812.26</v>
      </c>
      <c r="I32" s="221">
        <f t="shared" si="8"/>
        <v>70.849999999999994</v>
      </c>
      <c r="J32" s="30">
        <f t="shared" si="9"/>
        <v>4949.58</v>
      </c>
      <c r="K32" s="14"/>
      <c r="L32" s="15"/>
      <c r="M32" s="16"/>
    </row>
    <row r="33" spans="2:13" s="17" customFormat="1" ht="15" customHeight="1">
      <c r="B33" s="31">
        <v>5</v>
      </c>
      <c r="C33" s="274"/>
      <c r="D33" s="215" t="s">
        <v>1146</v>
      </c>
      <c r="E33" s="212"/>
      <c r="F33" s="213"/>
      <c r="G33" s="218"/>
      <c r="H33" s="219">
        <f>SUBTOTAL(9,H34:H38)</f>
        <v>25094.400000000001</v>
      </c>
      <c r="I33" s="222"/>
      <c r="J33" s="219">
        <f>SUBTOTAL(9,J34:J38)</f>
        <v>32580.5</v>
      </c>
      <c r="K33" s="14"/>
      <c r="L33" s="15"/>
      <c r="M33" s="16"/>
    </row>
    <row r="34" spans="2:13" s="17" customFormat="1" ht="18" customHeight="1">
      <c r="B34" s="300" t="s">
        <v>971</v>
      </c>
      <c r="C34" s="261" t="s">
        <v>1134</v>
      </c>
      <c r="D34" s="260" t="s">
        <v>1130</v>
      </c>
      <c r="E34" s="279" t="s">
        <v>1113</v>
      </c>
      <c r="F34" s="265">
        <f>F26*2+F37-6.65*2.96-1.5*2.1</f>
        <v>324.57600000000002</v>
      </c>
      <c r="G34" s="269">
        <v>5.63</v>
      </c>
      <c r="H34" s="30">
        <f>ROUND(G34*F34,2)</f>
        <v>1827.36</v>
      </c>
      <c r="I34" s="221">
        <f>ROUND(G34*(1+$C$8),2)</f>
        <v>7.31</v>
      </c>
      <c r="J34" s="30">
        <f>ROUND(I34*F34,2)</f>
        <v>2372.65</v>
      </c>
      <c r="K34" s="14"/>
      <c r="L34" s="15"/>
      <c r="M34" s="16"/>
    </row>
    <row r="35" spans="2:13" s="17" customFormat="1" ht="18" customHeight="1">
      <c r="B35" s="300" t="s">
        <v>972</v>
      </c>
      <c r="C35" s="261" t="s">
        <v>1135</v>
      </c>
      <c r="D35" s="260" t="s">
        <v>1131</v>
      </c>
      <c r="E35" s="279" t="s">
        <v>1113</v>
      </c>
      <c r="F35" s="265">
        <f>F34-F36</f>
        <v>98.366000000000014</v>
      </c>
      <c r="G35" s="269">
        <v>21.83</v>
      </c>
      <c r="H35" s="30">
        <f t="shared" ref="H35:H37" si="10">ROUND(G35*F35,2)</f>
        <v>2147.33</v>
      </c>
      <c r="I35" s="221">
        <f t="shared" ref="I35:I37" si="11">ROUND(G35*(1+$C$8),2)</f>
        <v>28.34</v>
      </c>
      <c r="J35" s="30">
        <f t="shared" ref="J35:J37" si="12">ROUND(I35*F35,2)</f>
        <v>2787.69</v>
      </c>
      <c r="K35" s="14"/>
      <c r="L35" s="15"/>
      <c r="M35" s="16"/>
    </row>
    <row r="36" spans="2:13" s="17" customFormat="1" ht="18" customHeight="1">
      <c r="B36" s="300" t="s">
        <v>973</v>
      </c>
      <c r="C36" s="261" t="s">
        <v>1136</v>
      </c>
      <c r="D36" s="260" t="s">
        <v>1132</v>
      </c>
      <c r="E36" s="279" t="s">
        <v>1113</v>
      </c>
      <c r="F36" s="265">
        <f>F37</f>
        <v>226.21</v>
      </c>
      <c r="G36" s="269">
        <v>20.96</v>
      </c>
      <c r="H36" s="30">
        <f t="shared" si="10"/>
        <v>4741.3599999999997</v>
      </c>
      <c r="I36" s="221">
        <f t="shared" si="11"/>
        <v>27.21</v>
      </c>
      <c r="J36" s="30">
        <f t="shared" si="12"/>
        <v>6155.17</v>
      </c>
      <c r="K36" s="14"/>
      <c r="L36" s="15"/>
      <c r="M36" s="16"/>
    </row>
    <row r="37" spans="2:13" s="17" customFormat="1" ht="29.25" customHeight="1">
      <c r="B37" s="300" t="s">
        <v>974</v>
      </c>
      <c r="C37" s="261" t="s">
        <v>1137</v>
      </c>
      <c r="D37" s="271" t="s">
        <v>1133</v>
      </c>
      <c r="E37" s="279" t="s">
        <v>1113</v>
      </c>
      <c r="F37" s="265">
        <v>226.21</v>
      </c>
      <c r="G37" s="269">
        <v>46.92</v>
      </c>
      <c r="H37" s="30">
        <f t="shared" si="10"/>
        <v>10613.77</v>
      </c>
      <c r="I37" s="221">
        <f t="shared" si="11"/>
        <v>60.92</v>
      </c>
      <c r="J37" s="30">
        <f t="shared" si="12"/>
        <v>13780.71</v>
      </c>
      <c r="K37" s="14"/>
      <c r="L37" s="15"/>
      <c r="M37" s="16"/>
    </row>
    <row r="38" spans="2:13" s="17" customFormat="1" ht="46.5" customHeight="1">
      <c r="B38" s="300" t="s">
        <v>975</v>
      </c>
      <c r="C38" s="303" t="s">
        <v>1239</v>
      </c>
      <c r="D38" s="298" t="s">
        <v>1250</v>
      </c>
      <c r="E38" s="279" t="s">
        <v>1113</v>
      </c>
      <c r="F38" s="276">
        <f>15.5*3.06*2+18.35*0.5</f>
        <v>104.035</v>
      </c>
      <c r="G38" s="278">
        <v>55.41</v>
      </c>
      <c r="H38" s="30">
        <f t="shared" ref="H38" si="13">ROUND(G38*F38,2)</f>
        <v>5764.58</v>
      </c>
      <c r="I38" s="221">
        <f t="shared" ref="I38" si="14">ROUND(G38*(1+$C$8),2)</f>
        <v>71.94</v>
      </c>
      <c r="J38" s="30">
        <f>ROUND(I38*F38,2)</f>
        <v>7484.28</v>
      </c>
      <c r="K38" s="14"/>
      <c r="L38" s="15"/>
      <c r="M38" s="16"/>
    </row>
    <row r="39" spans="2:13" s="17" customFormat="1" ht="15" customHeight="1">
      <c r="B39" s="31">
        <v>6</v>
      </c>
      <c r="C39" s="214"/>
      <c r="D39" s="215" t="s">
        <v>1147</v>
      </c>
      <c r="E39" s="212"/>
      <c r="F39" s="213"/>
      <c r="G39" s="218"/>
      <c r="H39" s="219">
        <f>SUBTOTAL(9,H40:H42)</f>
        <v>19757.149999999998</v>
      </c>
      <c r="I39" s="222"/>
      <c r="J39" s="219">
        <f>SUBTOTAL(9,J40:J42)</f>
        <v>25657.65</v>
      </c>
      <c r="K39" s="14"/>
      <c r="L39" s="15"/>
      <c r="M39" s="16"/>
    </row>
    <row r="40" spans="2:13" s="17" customFormat="1" ht="30.75" customHeight="1">
      <c r="B40" s="300" t="s">
        <v>976</v>
      </c>
      <c r="C40" s="261" t="s">
        <v>1153</v>
      </c>
      <c r="D40" s="271" t="s">
        <v>1243</v>
      </c>
      <c r="E40" s="279" t="s">
        <v>1113</v>
      </c>
      <c r="F40" s="302">
        <v>1880.62</v>
      </c>
      <c r="G40" s="269">
        <v>9.81</v>
      </c>
      <c r="H40" s="30">
        <f t="shared" ref="H40:H42" si="15">ROUND(G40*F40,2)</f>
        <v>18448.88</v>
      </c>
      <c r="I40" s="221">
        <f t="shared" ref="I40:I42" si="16">ROUND(G40*(1+$C$8),2)</f>
        <v>12.74</v>
      </c>
      <c r="J40" s="30">
        <f>ROUND(I40*F40,2)</f>
        <v>23959.1</v>
      </c>
      <c r="K40" s="14"/>
      <c r="L40" s="15"/>
      <c r="M40" s="16"/>
    </row>
    <row r="41" spans="2:13" s="17" customFormat="1" ht="15" customHeight="1">
      <c r="B41" s="300" t="s">
        <v>1219</v>
      </c>
      <c r="C41" s="261" t="s">
        <v>1154</v>
      </c>
      <c r="D41" s="260" t="s">
        <v>1138</v>
      </c>
      <c r="E41" s="279" t="s">
        <v>1113</v>
      </c>
      <c r="F41" s="265">
        <f>(1.5*2+2.5*2.1+1.4*2.2+2*2.1)*2</f>
        <v>31.060000000000002</v>
      </c>
      <c r="G41" s="269">
        <v>22.98</v>
      </c>
      <c r="H41" s="30">
        <f t="shared" si="15"/>
        <v>713.76</v>
      </c>
      <c r="I41" s="221">
        <f t="shared" si="16"/>
        <v>29.84</v>
      </c>
      <c r="J41" s="30">
        <f>ROUND(I41*F41,2)</f>
        <v>926.83</v>
      </c>
      <c r="K41" s="14"/>
      <c r="L41" s="15"/>
      <c r="M41" s="16"/>
    </row>
    <row r="42" spans="2:13" s="17" customFormat="1" ht="15" customHeight="1">
      <c r="B42" s="300" t="s">
        <v>1220</v>
      </c>
      <c r="C42" s="261" t="s">
        <v>1155</v>
      </c>
      <c r="D42" s="260" t="s">
        <v>1139</v>
      </c>
      <c r="E42" s="279" t="s">
        <v>1113</v>
      </c>
      <c r="F42" s="265">
        <f>(0.8*2.1*7+0.7*2.1+0.6*2.1*4)*2</f>
        <v>36.540000000000006</v>
      </c>
      <c r="G42" s="269">
        <v>16.27</v>
      </c>
      <c r="H42" s="30">
        <f t="shared" si="15"/>
        <v>594.51</v>
      </c>
      <c r="I42" s="221">
        <f t="shared" si="16"/>
        <v>21.12</v>
      </c>
      <c r="J42" s="30">
        <f>ROUND(I42*F42,2)</f>
        <v>771.72</v>
      </c>
      <c r="K42" s="14"/>
      <c r="L42" s="15"/>
      <c r="M42" s="16"/>
    </row>
    <row r="43" spans="2:13" s="17" customFormat="1" ht="15" customHeight="1">
      <c r="B43" s="31">
        <v>7</v>
      </c>
      <c r="C43" s="280"/>
      <c r="D43" s="285" t="s">
        <v>1148</v>
      </c>
      <c r="E43" s="281"/>
      <c r="F43" s="282"/>
      <c r="G43" s="283"/>
      <c r="H43" s="284"/>
      <c r="I43" s="283"/>
      <c r="J43" s="219">
        <f>SUBTOTAL(9,J44:J47)</f>
        <v>1877.52</v>
      </c>
      <c r="K43" s="14"/>
      <c r="L43" s="15"/>
      <c r="M43" s="16"/>
    </row>
    <row r="44" spans="2:13" s="17" customFormat="1" ht="27" customHeight="1">
      <c r="B44" s="300" t="s">
        <v>977</v>
      </c>
      <c r="C44" s="261" t="s">
        <v>1156</v>
      </c>
      <c r="D44" s="271" t="s">
        <v>1149</v>
      </c>
      <c r="E44" s="279" t="s">
        <v>1160</v>
      </c>
      <c r="F44" s="265">
        <v>8</v>
      </c>
      <c r="G44" s="269">
        <v>82.61</v>
      </c>
      <c r="H44" s="30">
        <f t="shared" ref="H44:H47" si="17">ROUND(G44*F44,2)</f>
        <v>660.88</v>
      </c>
      <c r="I44" s="221">
        <f t="shared" ref="I44:I47" si="18">ROUND(G44*(1+$C$8),2)</f>
        <v>107.26</v>
      </c>
      <c r="J44" s="30">
        <f>ROUND(I44*F44,2)</f>
        <v>858.08</v>
      </c>
      <c r="K44" s="14"/>
      <c r="L44" s="15"/>
      <c r="M44" s="16"/>
    </row>
    <row r="45" spans="2:13" s="17" customFormat="1" ht="27" customHeight="1">
      <c r="B45" s="300" t="s">
        <v>978</v>
      </c>
      <c r="C45" s="261" t="s">
        <v>1157</v>
      </c>
      <c r="D45" s="271" t="s">
        <v>1150</v>
      </c>
      <c r="E45" s="279" t="s">
        <v>1160</v>
      </c>
      <c r="F45" s="265">
        <v>4</v>
      </c>
      <c r="G45" s="269">
        <v>47.6</v>
      </c>
      <c r="H45" s="30">
        <f t="shared" si="17"/>
        <v>190.4</v>
      </c>
      <c r="I45" s="221">
        <f t="shared" si="18"/>
        <v>61.8</v>
      </c>
      <c r="J45" s="30">
        <f t="shared" ref="J45:J46" si="19">ROUND(I45*F45,2)</f>
        <v>247.2</v>
      </c>
      <c r="K45" s="14"/>
      <c r="L45" s="15"/>
      <c r="M45" s="16"/>
    </row>
    <row r="46" spans="2:13" s="17" customFormat="1" ht="27" customHeight="1">
      <c r="B46" s="300" t="s">
        <v>979</v>
      </c>
      <c r="C46" s="261" t="s">
        <v>1158</v>
      </c>
      <c r="D46" s="271" t="s">
        <v>1151</v>
      </c>
      <c r="E46" s="279" t="s">
        <v>1160</v>
      </c>
      <c r="F46" s="265">
        <v>4</v>
      </c>
      <c r="G46" s="269">
        <v>65.77</v>
      </c>
      <c r="H46" s="30">
        <f t="shared" si="17"/>
        <v>263.08</v>
      </c>
      <c r="I46" s="221">
        <f t="shared" si="18"/>
        <v>85.4</v>
      </c>
      <c r="J46" s="30">
        <f t="shared" si="19"/>
        <v>341.6</v>
      </c>
      <c r="K46" s="14"/>
      <c r="L46" s="15"/>
      <c r="M46" s="16"/>
    </row>
    <row r="47" spans="2:13" s="17" customFormat="1" ht="15" customHeight="1">
      <c r="B47" s="300" t="s">
        <v>980</v>
      </c>
      <c r="C47" s="261" t="s">
        <v>1159</v>
      </c>
      <c r="D47" s="271" t="s">
        <v>1152</v>
      </c>
      <c r="E47" s="279" t="s">
        <v>1161</v>
      </c>
      <c r="F47" s="265">
        <v>8</v>
      </c>
      <c r="G47" s="269">
        <v>41.46</v>
      </c>
      <c r="H47" s="30">
        <f t="shared" si="17"/>
        <v>331.68</v>
      </c>
      <c r="I47" s="221">
        <f t="shared" si="18"/>
        <v>53.83</v>
      </c>
      <c r="J47" s="30">
        <f t="shared" ref="J47" si="20">ROUND(I47*F47,2)</f>
        <v>430.64</v>
      </c>
      <c r="K47" s="14"/>
      <c r="L47" s="15"/>
      <c r="M47" s="16"/>
    </row>
    <row r="48" spans="2:13" s="17" customFormat="1" ht="15" customHeight="1">
      <c r="B48" s="31">
        <v>8</v>
      </c>
      <c r="C48" s="214"/>
      <c r="D48" s="285" t="s">
        <v>1170</v>
      </c>
      <c r="E48" s="212"/>
      <c r="F48" s="213"/>
      <c r="G48" s="218"/>
      <c r="H48" s="219"/>
      <c r="I48" s="222"/>
      <c r="J48" s="219">
        <f>SUBTOTAL(9,J49:J54)</f>
        <v>3747.58</v>
      </c>
      <c r="K48" s="14"/>
      <c r="L48" s="15"/>
      <c r="M48" s="16"/>
    </row>
    <row r="49" spans="2:13" s="17" customFormat="1" ht="15" customHeight="1">
      <c r="B49" s="301" t="s">
        <v>1119</v>
      </c>
      <c r="C49" s="261" t="s">
        <v>1171</v>
      </c>
      <c r="D49" s="260" t="s">
        <v>1164</v>
      </c>
      <c r="E49" s="279" t="s">
        <v>1160</v>
      </c>
      <c r="F49" s="265">
        <v>3</v>
      </c>
      <c r="G49" s="269">
        <v>163.16999999999999</v>
      </c>
      <c r="H49" s="30">
        <f t="shared" ref="H49:H54" si="21">ROUND(G49*F49,2)</f>
        <v>489.51</v>
      </c>
      <c r="I49" s="221">
        <f t="shared" ref="I49:I54" si="22">ROUND(G49*(1+$C$8),2)</f>
        <v>211.86</v>
      </c>
      <c r="J49" s="30">
        <f t="shared" ref="J49:J54" si="23">ROUND(I49*F49,2)</f>
        <v>635.58000000000004</v>
      </c>
      <c r="K49" s="14"/>
      <c r="L49" s="15"/>
      <c r="M49" s="16"/>
    </row>
    <row r="50" spans="2:13" s="17" customFormat="1" ht="28.5" customHeight="1">
      <c r="B50" s="301" t="s">
        <v>1120</v>
      </c>
      <c r="C50" s="261" t="s">
        <v>1172</v>
      </c>
      <c r="D50" s="271" t="s">
        <v>1165</v>
      </c>
      <c r="E50" s="279" t="s">
        <v>1160</v>
      </c>
      <c r="F50" s="265">
        <v>3</v>
      </c>
      <c r="G50" s="269">
        <v>195.17</v>
      </c>
      <c r="H50" s="30">
        <f t="shared" si="21"/>
        <v>585.51</v>
      </c>
      <c r="I50" s="221">
        <f t="shared" si="22"/>
        <v>253.41</v>
      </c>
      <c r="J50" s="30">
        <f t="shared" si="23"/>
        <v>760.23</v>
      </c>
      <c r="K50" s="14"/>
      <c r="L50" s="15"/>
      <c r="M50" s="16"/>
    </row>
    <row r="51" spans="2:13" s="17" customFormat="1" ht="29.25" customHeight="1">
      <c r="B51" s="301" t="s">
        <v>1121</v>
      </c>
      <c r="C51" s="261" t="s">
        <v>1173</v>
      </c>
      <c r="D51" s="271" t="s">
        <v>1166</v>
      </c>
      <c r="E51" s="279" t="s">
        <v>1160</v>
      </c>
      <c r="F51" s="265">
        <v>3</v>
      </c>
      <c r="G51" s="269">
        <v>151.32</v>
      </c>
      <c r="H51" s="30">
        <f t="shared" si="21"/>
        <v>453.96</v>
      </c>
      <c r="I51" s="221">
        <f t="shared" si="22"/>
        <v>196.47</v>
      </c>
      <c r="J51" s="30">
        <f t="shared" si="23"/>
        <v>589.41</v>
      </c>
      <c r="K51" s="14"/>
      <c r="L51" s="15"/>
      <c r="M51" s="16"/>
    </row>
    <row r="52" spans="2:13" s="17" customFormat="1" ht="15" customHeight="1">
      <c r="B52" s="301" t="s">
        <v>1122</v>
      </c>
      <c r="C52" s="261" t="s">
        <v>1174</v>
      </c>
      <c r="D52" s="260" t="s">
        <v>1167</v>
      </c>
      <c r="E52" s="279" t="s">
        <v>1118</v>
      </c>
      <c r="F52" s="265">
        <v>100</v>
      </c>
      <c r="G52" s="269">
        <v>4.6399999999999997</v>
      </c>
      <c r="H52" s="30">
        <f t="shared" si="21"/>
        <v>464</v>
      </c>
      <c r="I52" s="221">
        <f t="shared" si="22"/>
        <v>6.02</v>
      </c>
      <c r="J52" s="30">
        <f t="shared" si="23"/>
        <v>602</v>
      </c>
      <c r="K52" s="14"/>
      <c r="L52" s="15"/>
      <c r="M52" s="16"/>
    </row>
    <row r="53" spans="2:13" s="17" customFormat="1" ht="15" customHeight="1">
      <c r="B53" s="301" t="s">
        <v>1221</v>
      </c>
      <c r="C53" s="261" t="s">
        <v>1175</v>
      </c>
      <c r="D53" s="260" t="s">
        <v>1168</v>
      </c>
      <c r="E53" s="279" t="s">
        <v>1118</v>
      </c>
      <c r="F53" s="265">
        <v>100</v>
      </c>
      <c r="G53" s="269">
        <v>5.58</v>
      </c>
      <c r="H53" s="30">
        <f t="shared" si="21"/>
        <v>558</v>
      </c>
      <c r="I53" s="221">
        <f t="shared" si="22"/>
        <v>7.25</v>
      </c>
      <c r="J53" s="30">
        <f t="shared" si="23"/>
        <v>725</v>
      </c>
      <c r="K53" s="14"/>
      <c r="L53" s="15"/>
      <c r="M53" s="16"/>
    </row>
    <row r="54" spans="2:13" s="17" customFormat="1" ht="15.75" customHeight="1">
      <c r="B54" s="301" t="s">
        <v>1222</v>
      </c>
      <c r="C54" s="261" t="s">
        <v>1176</v>
      </c>
      <c r="D54" s="260" t="s">
        <v>1169</v>
      </c>
      <c r="E54" s="279" t="s">
        <v>1161</v>
      </c>
      <c r="F54" s="265">
        <v>3</v>
      </c>
      <c r="G54" s="269">
        <v>111.77</v>
      </c>
      <c r="H54" s="30">
        <f t="shared" si="21"/>
        <v>335.31</v>
      </c>
      <c r="I54" s="221">
        <f t="shared" si="22"/>
        <v>145.12</v>
      </c>
      <c r="J54" s="30">
        <f t="shared" si="23"/>
        <v>435.36</v>
      </c>
      <c r="K54" s="14"/>
      <c r="L54" s="15"/>
      <c r="M54" s="16"/>
    </row>
    <row r="55" spans="2:13" s="17" customFormat="1" ht="15" customHeight="1">
      <c r="B55" s="31">
        <v>9</v>
      </c>
      <c r="C55" s="214"/>
      <c r="D55" s="285" t="s">
        <v>1210</v>
      </c>
      <c r="E55" s="212"/>
      <c r="F55" s="213"/>
      <c r="G55" s="218"/>
      <c r="H55" s="219"/>
      <c r="I55" s="222"/>
      <c r="J55" s="219">
        <f>SUBTOTAL(9,J56:J71)</f>
        <v>11296.880000000001</v>
      </c>
      <c r="K55" s="14"/>
      <c r="L55" s="15"/>
      <c r="M55" s="16"/>
    </row>
    <row r="56" spans="2:13" s="17" customFormat="1" ht="27" customHeight="1">
      <c r="B56" s="301" t="s">
        <v>1140</v>
      </c>
      <c r="C56" s="261" t="s">
        <v>1194</v>
      </c>
      <c r="D56" s="271" t="s">
        <v>1179</v>
      </c>
      <c r="E56" s="279" t="s">
        <v>1113</v>
      </c>
      <c r="F56" s="295">
        <f>(1.2+3.05+2.35+1.65)*0.6+4.25*0.4</f>
        <v>6.65</v>
      </c>
      <c r="G56" s="268">
        <v>309.92</v>
      </c>
      <c r="H56" s="30">
        <f t="shared" ref="H56:H70" si="24">ROUND(G56*F56,2)</f>
        <v>2060.9699999999998</v>
      </c>
      <c r="I56" s="221">
        <f t="shared" ref="I56:I70" si="25">ROUND(G56*(1+$C$8),2)</f>
        <v>402.4</v>
      </c>
      <c r="J56" s="30">
        <f t="shared" ref="J56:J70" si="26">ROUND(I56*F56,2)</f>
        <v>2675.96</v>
      </c>
      <c r="K56" s="14"/>
      <c r="L56" s="15"/>
      <c r="M56" s="16"/>
    </row>
    <row r="57" spans="2:13" s="17" customFormat="1" ht="15" customHeight="1">
      <c r="B57" s="301" t="s">
        <v>1141</v>
      </c>
      <c r="C57" s="261" t="s">
        <v>1195</v>
      </c>
      <c r="D57" s="271" t="s">
        <v>1180</v>
      </c>
      <c r="E57" s="279" t="s">
        <v>1209</v>
      </c>
      <c r="F57" s="265">
        <v>1</v>
      </c>
      <c r="G57" s="268">
        <v>274.76</v>
      </c>
      <c r="H57" s="30">
        <f t="shared" si="24"/>
        <v>274.76</v>
      </c>
      <c r="I57" s="221">
        <f t="shared" si="25"/>
        <v>356.75</v>
      </c>
      <c r="J57" s="30">
        <f t="shared" si="26"/>
        <v>356.75</v>
      </c>
      <c r="K57" s="14"/>
      <c r="L57" s="15"/>
      <c r="M57" s="16"/>
    </row>
    <row r="58" spans="2:13" s="17" customFormat="1" ht="15" customHeight="1">
      <c r="B58" s="301" t="s">
        <v>1142</v>
      </c>
      <c r="C58" s="261" t="s">
        <v>1196</v>
      </c>
      <c r="D58" s="271" t="s">
        <v>1181</v>
      </c>
      <c r="E58" s="279" t="s">
        <v>1209</v>
      </c>
      <c r="F58" s="295">
        <v>1</v>
      </c>
      <c r="G58" s="268">
        <v>56.3</v>
      </c>
      <c r="H58" s="30">
        <f t="shared" si="24"/>
        <v>56.3</v>
      </c>
      <c r="I58" s="221">
        <f t="shared" si="25"/>
        <v>73.099999999999994</v>
      </c>
      <c r="J58" s="30">
        <f t="shared" si="26"/>
        <v>73.099999999999994</v>
      </c>
      <c r="K58" s="14"/>
      <c r="L58" s="15"/>
      <c r="M58" s="16"/>
    </row>
    <row r="59" spans="2:13" s="17" customFormat="1" ht="15" customHeight="1">
      <c r="B59" s="301" t="s">
        <v>1143</v>
      </c>
      <c r="C59" s="261" t="s">
        <v>1197</v>
      </c>
      <c r="D59" s="271" t="s">
        <v>1182</v>
      </c>
      <c r="E59" s="279" t="s">
        <v>1209</v>
      </c>
      <c r="F59" s="295">
        <v>1</v>
      </c>
      <c r="G59" s="268">
        <v>324.3</v>
      </c>
      <c r="H59" s="30">
        <f t="shared" si="24"/>
        <v>324.3</v>
      </c>
      <c r="I59" s="221">
        <f t="shared" si="25"/>
        <v>421.07</v>
      </c>
      <c r="J59" s="30">
        <f t="shared" si="26"/>
        <v>421.07</v>
      </c>
      <c r="K59" s="14"/>
      <c r="L59" s="15"/>
      <c r="M59" s="16"/>
    </row>
    <row r="60" spans="2:13" s="17" customFormat="1" ht="15" customHeight="1">
      <c r="B60" s="301" t="s">
        <v>1144</v>
      </c>
      <c r="C60" s="261" t="s">
        <v>1198</v>
      </c>
      <c r="D60" s="271" t="s">
        <v>1183</v>
      </c>
      <c r="E60" s="279" t="s">
        <v>1209</v>
      </c>
      <c r="F60" s="295">
        <v>1</v>
      </c>
      <c r="G60" s="268">
        <v>46.01</v>
      </c>
      <c r="H60" s="30">
        <f t="shared" si="24"/>
        <v>46.01</v>
      </c>
      <c r="I60" s="221">
        <f t="shared" si="25"/>
        <v>59.74</v>
      </c>
      <c r="J60" s="30">
        <f t="shared" si="26"/>
        <v>59.74</v>
      </c>
      <c r="K60" s="14"/>
      <c r="L60" s="15"/>
      <c r="M60" s="16"/>
    </row>
    <row r="61" spans="2:13" s="17" customFormat="1" ht="15" customHeight="1">
      <c r="B61" s="301" t="s">
        <v>1223</v>
      </c>
      <c r="C61" s="261" t="s">
        <v>1199</v>
      </c>
      <c r="D61" s="271" t="s">
        <v>1184</v>
      </c>
      <c r="E61" s="279" t="s">
        <v>1209</v>
      </c>
      <c r="F61" s="295">
        <v>4</v>
      </c>
      <c r="G61" s="268">
        <v>412.17</v>
      </c>
      <c r="H61" s="30">
        <f t="shared" si="24"/>
        <v>1648.68</v>
      </c>
      <c r="I61" s="221">
        <f t="shared" si="25"/>
        <v>535.16</v>
      </c>
      <c r="J61" s="30">
        <f t="shared" si="26"/>
        <v>2140.64</v>
      </c>
      <c r="K61" s="14"/>
      <c r="L61" s="15"/>
      <c r="M61" s="16"/>
    </row>
    <row r="62" spans="2:13" s="17" customFormat="1" ht="15" customHeight="1">
      <c r="B62" s="301" t="s">
        <v>1224</v>
      </c>
      <c r="C62" s="261" t="s">
        <v>1200</v>
      </c>
      <c r="D62" s="271" t="s">
        <v>1185</v>
      </c>
      <c r="E62" s="279" t="s">
        <v>1209</v>
      </c>
      <c r="F62" s="295">
        <v>4</v>
      </c>
      <c r="G62" s="268">
        <v>25.16</v>
      </c>
      <c r="H62" s="30">
        <f t="shared" si="24"/>
        <v>100.64</v>
      </c>
      <c r="I62" s="221">
        <f t="shared" si="25"/>
        <v>32.67</v>
      </c>
      <c r="J62" s="30">
        <f t="shared" si="26"/>
        <v>130.68</v>
      </c>
      <c r="K62" s="14"/>
      <c r="L62" s="15"/>
      <c r="M62" s="16"/>
    </row>
    <row r="63" spans="2:13" s="17" customFormat="1" ht="15" customHeight="1">
      <c r="B63" s="301" t="s">
        <v>1225</v>
      </c>
      <c r="C63" s="261" t="s">
        <v>1201</v>
      </c>
      <c r="D63" s="271" t="s">
        <v>1186</v>
      </c>
      <c r="E63" s="279" t="s">
        <v>1209</v>
      </c>
      <c r="F63" s="295">
        <v>6</v>
      </c>
      <c r="G63" s="268">
        <v>97.76</v>
      </c>
      <c r="H63" s="30">
        <f t="shared" si="24"/>
        <v>586.55999999999995</v>
      </c>
      <c r="I63" s="221">
        <f t="shared" si="25"/>
        <v>126.93</v>
      </c>
      <c r="J63" s="30">
        <f t="shared" si="26"/>
        <v>761.58</v>
      </c>
      <c r="K63" s="14"/>
      <c r="L63" s="15"/>
      <c r="M63" s="16"/>
    </row>
    <row r="64" spans="2:13" s="17" customFormat="1" ht="15" customHeight="1">
      <c r="B64" s="301" t="s">
        <v>1226</v>
      </c>
      <c r="C64" s="261" t="s">
        <v>1202</v>
      </c>
      <c r="D64" s="271" t="s">
        <v>1187</v>
      </c>
      <c r="E64" s="279" t="s">
        <v>1209</v>
      </c>
      <c r="F64" s="295">
        <v>4</v>
      </c>
      <c r="G64" s="268">
        <v>326.98</v>
      </c>
      <c r="H64" s="30">
        <f t="shared" si="24"/>
        <v>1307.92</v>
      </c>
      <c r="I64" s="221">
        <f t="shared" si="25"/>
        <v>424.55</v>
      </c>
      <c r="J64" s="30">
        <f t="shared" si="26"/>
        <v>1698.2</v>
      </c>
      <c r="K64" s="14"/>
      <c r="L64" s="15"/>
      <c r="M64" s="16"/>
    </row>
    <row r="65" spans="2:13" s="17" customFormat="1" ht="15" customHeight="1">
      <c r="B65" s="301" t="s">
        <v>1227</v>
      </c>
      <c r="C65" s="261" t="s">
        <v>1203</v>
      </c>
      <c r="D65" s="271" t="s">
        <v>1188</v>
      </c>
      <c r="E65" s="279" t="s">
        <v>1209</v>
      </c>
      <c r="F65" s="295">
        <v>2</v>
      </c>
      <c r="G65" s="268">
        <v>213.88</v>
      </c>
      <c r="H65" s="30">
        <f t="shared" si="24"/>
        <v>427.76</v>
      </c>
      <c r="I65" s="221">
        <f t="shared" si="25"/>
        <v>277.7</v>
      </c>
      <c r="J65" s="30">
        <f t="shared" si="26"/>
        <v>555.4</v>
      </c>
      <c r="K65" s="14"/>
      <c r="L65" s="15"/>
      <c r="M65" s="16"/>
    </row>
    <row r="66" spans="2:13" s="17" customFormat="1" ht="15" customHeight="1">
      <c r="B66" s="301" t="s">
        <v>1228</v>
      </c>
      <c r="C66" s="261" t="s">
        <v>1204</v>
      </c>
      <c r="D66" s="271" t="s">
        <v>1189</v>
      </c>
      <c r="E66" s="279" t="s">
        <v>1209</v>
      </c>
      <c r="F66" s="295">
        <v>4</v>
      </c>
      <c r="G66" s="268">
        <v>223.27</v>
      </c>
      <c r="H66" s="30">
        <f t="shared" si="24"/>
        <v>893.08</v>
      </c>
      <c r="I66" s="221">
        <f t="shared" si="25"/>
        <v>289.89</v>
      </c>
      <c r="J66" s="30">
        <f t="shared" si="26"/>
        <v>1159.56</v>
      </c>
      <c r="K66" s="14"/>
      <c r="L66" s="15"/>
      <c r="M66" s="16"/>
    </row>
    <row r="67" spans="2:13" s="17" customFormat="1" ht="15" customHeight="1">
      <c r="B67" s="301" t="s">
        <v>1229</v>
      </c>
      <c r="C67" s="261" t="s">
        <v>1205</v>
      </c>
      <c r="D67" s="271" t="s">
        <v>1190</v>
      </c>
      <c r="E67" s="279" t="s">
        <v>1209</v>
      </c>
      <c r="F67" s="295">
        <v>2</v>
      </c>
      <c r="G67" s="268">
        <v>98.48</v>
      </c>
      <c r="H67" s="30">
        <f t="shared" si="24"/>
        <v>196.96</v>
      </c>
      <c r="I67" s="221">
        <f t="shared" si="25"/>
        <v>127.87</v>
      </c>
      <c r="J67" s="30">
        <f t="shared" si="26"/>
        <v>255.74</v>
      </c>
      <c r="K67" s="14"/>
      <c r="L67" s="15"/>
      <c r="M67" s="16"/>
    </row>
    <row r="68" spans="2:13" s="17" customFormat="1" ht="15" customHeight="1">
      <c r="B68" s="301" t="s">
        <v>1230</v>
      </c>
      <c r="C68" s="261" t="s">
        <v>1206</v>
      </c>
      <c r="D68" s="271" t="s">
        <v>1191</v>
      </c>
      <c r="E68" s="279" t="s">
        <v>1209</v>
      </c>
      <c r="F68" s="295">
        <v>3</v>
      </c>
      <c r="G68" s="268">
        <v>139.02000000000001</v>
      </c>
      <c r="H68" s="30">
        <f t="shared" si="24"/>
        <v>417.06</v>
      </c>
      <c r="I68" s="221">
        <f t="shared" si="25"/>
        <v>180.5</v>
      </c>
      <c r="J68" s="30">
        <f t="shared" si="26"/>
        <v>541.5</v>
      </c>
      <c r="K68" s="14"/>
      <c r="L68" s="15"/>
      <c r="M68" s="16"/>
    </row>
    <row r="69" spans="2:13" s="17" customFormat="1" ht="15" customHeight="1">
      <c r="B69" s="301" t="s">
        <v>1231</v>
      </c>
      <c r="C69" s="261" t="s">
        <v>1207</v>
      </c>
      <c r="D69" s="271" t="s">
        <v>1192</v>
      </c>
      <c r="E69" s="279" t="s">
        <v>1209</v>
      </c>
      <c r="F69" s="265">
        <v>4</v>
      </c>
      <c r="G69" s="268">
        <v>46.34</v>
      </c>
      <c r="H69" s="30">
        <f t="shared" si="24"/>
        <v>185.36</v>
      </c>
      <c r="I69" s="221">
        <f t="shared" si="25"/>
        <v>60.17</v>
      </c>
      <c r="J69" s="30">
        <f t="shared" si="26"/>
        <v>240.68</v>
      </c>
      <c r="K69" s="14"/>
      <c r="L69" s="15"/>
      <c r="M69" s="16"/>
    </row>
    <row r="70" spans="2:13" s="17" customFormat="1" ht="15" customHeight="1">
      <c r="B70" s="301" t="s">
        <v>1232</v>
      </c>
      <c r="C70" s="261" t="s">
        <v>1208</v>
      </c>
      <c r="D70" s="271" t="s">
        <v>1193</v>
      </c>
      <c r="E70" s="279" t="s">
        <v>1209</v>
      </c>
      <c r="F70" s="265">
        <v>4</v>
      </c>
      <c r="G70" s="268">
        <v>43.57</v>
      </c>
      <c r="H70" s="30">
        <f t="shared" si="24"/>
        <v>174.28</v>
      </c>
      <c r="I70" s="221">
        <f t="shared" si="25"/>
        <v>56.57</v>
      </c>
      <c r="J70" s="30">
        <f t="shared" si="26"/>
        <v>226.28</v>
      </c>
      <c r="K70" s="14"/>
      <c r="L70" s="15"/>
      <c r="M70" s="16"/>
    </row>
    <row r="71" spans="2:13" s="17" customFormat="1" ht="15" customHeight="1">
      <c r="B71" s="301"/>
      <c r="C71" s="261"/>
      <c r="D71" s="271"/>
      <c r="E71" s="279"/>
      <c r="F71" s="265"/>
      <c r="G71" s="268"/>
      <c r="H71" s="30"/>
      <c r="I71" s="221"/>
      <c r="J71" s="30"/>
      <c r="K71" s="14"/>
      <c r="L71" s="15"/>
      <c r="M71" s="16"/>
    </row>
    <row r="72" spans="2:13" s="17" customFormat="1" ht="15" customHeight="1">
      <c r="B72" s="286">
        <v>10</v>
      </c>
      <c r="C72" s="287"/>
      <c r="D72" s="285" t="s">
        <v>1163</v>
      </c>
      <c r="E72" s="281"/>
      <c r="F72" s="282"/>
      <c r="G72" s="283"/>
      <c r="H72" s="284"/>
      <c r="I72" s="283"/>
      <c r="J72" s="296">
        <f>SUBTOTAL(9,J73:J75)</f>
        <v>23322.880000000001</v>
      </c>
      <c r="K72" s="14"/>
      <c r="L72" s="15"/>
      <c r="M72" s="16"/>
    </row>
    <row r="73" spans="2:13" s="17" customFormat="1" ht="18" customHeight="1">
      <c r="B73" s="223" t="s">
        <v>1145</v>
      </c>
      <c r="C73" s="290" t="s">
        <v>1177</v>
      </c>
      <c r="D73" s="289" t="s">
        <v>1162</v>
      </c>
      <c r="E73" s="291" t="s">
        <v>1113</v>
      </c>
      <c r="F73" s="292">
        <f>20*0.8*2.1+2*0.7*2.1+2*0.6*2.1</f>
        <v>39.06</v>
      </c>
      <c r="G73" s="293">
        <v>207.9</v>
      </c>
      <c r="H73" s="30">
        <f t="shared" ref="H73:H75" si="27">ROUND(G73*F73,2)</f>
        <v>8120.57</v>
      </c>
      <c r="I73" s="221">
        <f t="shared" ref="I73:I75" si="28">ROUND(G73*(1+$C$8),2)</f>
        <v>269.94</v>
      </c>
      <c r="J73" s="30">
        <f t="shared" ref="J73:J75" si="29">ROUND(I73*F73,2)</f>
        <v>10543.86</v>
      </c>
      <c r="K73" s="14"/>
      <c r="L73" s="15"/>
      <c r="M73" s="16"/>
    </row>
    <row r="74" spans="2:13" s="17" customFormat="1" ht="18" customHeight="1">
      <c r="B74" s="223" t="s">
        <v>1251</v>
      </c>
      <c r="C74" s="290" t="s">
        <v>1242</v>
      </c>
      <c r="D74" s="304" t="s">
        <v>1240</v>
      </c>
      <c r="E74" s="291" t="s">
        <v>1113</v>
      </c>
      <c r="F74" s="292">
        <f>F75</f>
        <v>19</v>
      </c>
      <c r="G74" s="293">
        <v>352.36</v>
      </c>
      <c r="H74" s="30">
        <f t="shared" si="27"/>
        <v>6694.84</v>
      </c>
      <c r="I74" s="221">
        <f t="shared" si="28"/>
        <v>457.5</v>
      </c>
      <c r="J74" s="30">
        <f t="shared" si="29"/>
        <v>8692.5</v>
      </c>
      <c r="K74" s="14"/>
      <c r="L74" s="15"/>
      <c r="M74" s="16"/>
    </row>
    <row r="75" spans="2:13" s="17" customFormat="1" ht="18" customHeight="1">
      <c r="B75" s="223" t="s">
        <v>1252</v>
      </c>
      <c r="C75" s="290" t="s">
        <v>1178</v>
      </c>
      <c r="D75" s="289" t="s">
        <v>1241</v>
      </c>
      <c r="E75" s="291" t="s">
        <v>1113</v>
      </c>
      <c r="F75" s="294">
        <f>0.6*0.6+0.5*0.8+1.2*0.6*2+2.8*0.6*10</f>
        <v>19</v>
      </c>
      <c r="G75" s="269">
        <v>165.65</v>
      </c>
      <c r="H75" s="30">
        <f t="shared" si="27"/>
        <v>3147.35</v>
      </c>
      <c r="I75" s="221">
        <f t="shared" si="28"/>
        <v>215.08</v>
      </c>
      <c r="J75" s="30">
        <f t="shared" si="29"/>
        <v>4086.52</v>
      </c>
      <c r="K75" s="14"/>
      <c r="L75" s="15"/>
      <c r="M75" s="16"/>
    </row>
    <row r="76" spans="2:13" s="17" customFormat="1" ht="15" customHeight="1">
      <c r="B76" s="223"/>
      <c r="C76" s="290"/>
      <c r="D76" s="288"/>
      <c r="E76" s="291"/>
      <c r="F76" s="292"/>
      <c r="G76" s="293"/>
      <c r="H76" s="30"/>
      <c r="I76" s="221"/>
      <c r="J76" s="30">
        <f t="shared" ref="J76:J78" si="30">ROUND(I76*F76,2)</f>
        <v>0</v>
      </c>
      <c r="K76" s="14"/>
      <c r="L76" s="15"/>
      <c r="M76" s="16"/>
    </row>
    <row r="77" spans="2:13" s="17" customFormat="1" ht="15" customHeight="1">
      <c r="B77" s="223"/>
      <c r="C77" s="290"/>
      <c r="D77" s="289"/>
      <c r="E77" s="291"/>
      <c r="F77" s="292"/>
      <c r="G77" s="293"/>
      <c r="H77" s="30"/>
      <c r="I77" s="221"/>
      <c r="J77" s="30">
        <f t="shared" si="30"/>
        <v>0</v>
      </c>
      <c r="K77" s="14"/>
      <c r="L77" s="15"/>
      <c r="M77" s="16"/>
    </row>
    <row r="78" spans="2:13" s="17" customFormat="1" ht="15" customHeight="1">
      <c r="B78" s="223"/>
      <c r="C78" s="290"/>
      <c r="D78" s="289"/>
      <c r="E78" s="291"/>
      <c r="F78" s="294"/>
      <c r="G78" s="269"/>
      <c r="H78" s="30"/>
      <c r="I78" s="221"/>
      <c r="J78" s="30">
        <f t="shared" si="30"/>
        <v>0</v>
      </c>
      <c r="K78" s="14"/>
      <c r="L78" s="15"/>
      <c r="M78" s="16"/>
    </row>
    <row r="79" spans="2:13" s="17" customFormat="1" ht="15" customHeight="1">
      <c r="B79" s="223"/>
      <c r="C79" s="261"/>
      <c r="D79" s="260"/>
      <c r="E79" s="279"/>
      <c r="F79" s="268"/>
      <c r="G79" s="268"/>
      <c r="H79" s="30"/>
      <c r="I79" s="221"/>
      <c r="J79" s="30">
        <f t="shared" ref="J79" si="31">ROUND(I79*F79,2)</f>
        <v>0</v>
      </c>
      <c r="K79" s="14"/>
      <c r="L79" s="15"/>
      <c r="M79" s="16"/>
    </row>
    <row r="80" spans="2:13" s="17" customFormat="1" ht="15" customHeight="1" thickBot="1">
      <c r="B80" s="223"/>
      <c r="C80" s="224"/>
      <c r="D80" s="225"/>
      <c r="E80" s="226"/>
      <c r="F80" s="227"/>
      <c r="G80" s="228"/>
      <c r="H80" s="229">
        <f t="shared" ref="H80" si="32">ROUND(G80*F80,2)</f>
        <v>0</v>
      </c>
      <c r="I80" s="230">
        <f t="shared" ref="I80" si="33">ROUND(G80*(1+$C$8),2)</f>
        <v>0</v>
      </c>
      <c r="J80" s="229">
        <f>ROUND(I80*F80,2)</f>
        <v>0</v>
      </c>
      <c r="K80" s="14"/>
      <c r="L80" s="15"/>
      <c r="M80" s="16"/>
    </row>
    <row r="81" spans="2:13" s="17" customFormat="1" ht="24.75" customHeight="1">
      <c r="B81" s="347" t="s">
        <v>981</v>
      </c>
      <c r="C81" s="348"/>
      <c r="D81" s="348"/>
      <c r="E81" s="348"/>
      <c r="F81" s="348"/>
      <c r="G81" s="306" t="s">
        <v>982</v>
      </c>
      <c r="H81" s="307">
        <f>SUBTOTAL(9,H14:H80)</f>
        <v>156819.60999999999</v>
      </c>
      <c r="I81" s="306" t="s">
        <v>983</v>
      </c>
      <c r="J81" s="307">
        <f>SUBTOTAL(9,J14:J80)</f>
        <v>203612.89999999994</v>
      </c>
      <c r="K81" s="14"/>
      <c r="L81" s="15"/>
      <c r="M81" s="16"/>
    </row>
    <row r="82" spans="2:13" ht="15" customHeight="1"/>
  </sheetData>
  <mergeCells count="24">
    <mergeCell ref="I11:J11"/>
    <mergeCell ref="G12:H12"/>
    <mergeCell ref="I12:J12"/>
    <mergeCell ref="B81:F81"/>
    <mergeCell ref="B10:J10"/>
    <mergeCell ref="B11:B13"/>
    <mergeCell ref="C11:C13"/>
    <mergeCell ref="D11:D13"/>
    <mergeCell ref="E11:E13"/>
    <mergeCell ref="F11:F13"/>
    <mergeCell ref="G11:H11"/>
    <mergeCell ref="B2:J2"/>
    <mergeCell ref="B3:J3"/>
    <mergeCell ref="B4:F4"/>
    <mergeCell ref="G4:G9"/>
    <mergeCell ref="H4:I4"/>
    <mergeCell ref="B5:F5"/>
    <mergeCell ref="H5:I5"/>
    <mergeCell ref="B6:F6"/>
    <mergeCell ref="H6:I6"/>
    <mergeCell ref="B7:F7"/>
    <mergeCell ref="H8:I8"/>
    <mergeCell ref="B9:F9"/>
    <mergeCell ref="H9:I9"/>
  </mergeCells>
  <conditionalFormatting sqref="C14:D37 D39:D73 D75:D80 C39:C80 E14:J80 B14:B80 B23:J24">
    <cfRule type="expression" dxfId="15" priority="18">
      <formula>LEN($B14)=1</formula>
    </cfRule>
  </conditionalFormatting>
  <conditionalFormatting sqref="D15">
    <cfRule type="expression" dxfId="14" priority="17">
      <formula>LEN($B15)=1</formula>
    </cfRule>
  </conditionalFormatting>
  <conditionalFormatting sqref="G15">
    <cfRule type="expression" dxfId="13" priority="16">
      <formula>LEN($B15)=1</formula>
    </cfRule>
  </conditionalFormatting>
  <conditionalFormatting sqref="G15">
    <cfRule type="expression" dxfId="12" priority="15">
      <formula>LEN($B15)=1</formula>
    </cfRule>
  </conditionalFormatting>
  <conditionalFormatting sqref="G15">
    <cfRule type="expression" dxfId="11" priority="14">
      <formula>LEN($B15)=1</formula>
    </cfRule>
  </conditionalFormatting>
  <conditionalFormatting sqref="G26">
    <cfRule type="expression" dxfId="10" priority="13">
      <formula>LEN($B26)=1</formula>
    </cfRule>
  </conditionalFormatting>
  <conditionalFormatting sqref="G28">
    <cfRule type="expression" dxfId="9" priority="12">
      <formula>LEN($B28)=1</formula>
    </cfRule>
  </conditionalFormatting>
  <conditionalFormatting sqref="G29">
    <cfRule type="expression" dxfId="8" priority="11">
      <formula>LEN($B29)=1</formula>
    </cfRule>
  </conditionalFormatting>
  <conditionalFormatting sqref="G30">
    <cfRule type="expression" dxfId="7" priority="10">
      <formula>LEN($B30)=1</formula>
    </cfRule>
  </conditionalFormatting>
  <conditionalFormatting sqref="G31">
    <cfRule type="expression" dxfId="6" priority="9">
      <formula>LEN($B31)=1</formula>
    </cfRule>
  </conditionalFormatting>
  <conditionalFormatting sqref="G34:G37">
    <cfRule type="expression" dxfId="5" priority="8">
      <formula>LEN($B34)=1</formula>
    </cfRule>
  </conditionalFormatting>
  <conditionalFormatting sqref="G56:G71">
    <cfRule type="expression" dxfId="4" priority="5">
      <formula>LEN($B56)=1</formula>
    </cfRule>
  </conditionalFormatting>
  <dataValidations disablePrompts="1" count="1">
    <dataValidation type="list" allowBlank="1" showInputMessage="1" showErrorMessage="1" sqref="H5:H9 I9">
      <formula1>"COPASA,CEMIG,DEER-MG,DNIT,SETOP_Central,SETOP_Jequitinhonha,SETOP_Leste,SETOP_Norte,SETOP_Sul,SETOP_Triângulo,SINAPI,SUDECAP"</formula1>
    </dataValidation>
  </dataValidations>
  <printOptions horizontalCentered="1"/>
  <pageMargins left="0.53" right="0.56000000000000005" top="0.78740157480314965" bottom="0.98425196850393704" header="0.19685039370078741" footer="0.19685039370078741"/>
  <pageSetup paperSize="9" scale="74" fitToHeight="0" orientation="landscape"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4.xml><?xml version="1.0" encoding="utf-8"?>
<worksheet xmlns="http://schemas.openxmlformats.org/spreadsheetml/2006/main" xmlns:r="http://schemas.openxmlformats.org/officeDocument/2006/relationships">
  <sheetPr>
    <tabColor theme="9" tint="0.39997558519241921"/>
    <pageSetUpPr fitToPage="1"/>
  </sheetPr>
  <dimension ref="B1:U54"/>
  <sheetViews>
    <sheetView showGridLines="0" zoomScale="80" zoomScaleNormal="80" zoomScaleSheetLayoutView="80" zoomScalePageLayoutView="80" workbookViewId="0">
      <selection activeCell="D32" sqref="D32"/>
    </sheetView>
  </sheetViews>
  <sheetFormatPr defaultRowHeight="12.75"/>
  <cols>
    <col min="1" max="1" width="1.7109375" style="36" customWidth="1"/>
    <col min="2" max="2" width="6.7109375" style="32" customWidth="1"/>
    <col min="3" max="3" width="40.7109375" style="33" customWidth="1"/>
    <col min="4" max="4" width="15.7109375" style="34" customWidth="1"/>
    <col min="5" max="5" width="9.7109375" style="33" customWidth="1"/>
    <col min="6" max="6" width="15.7109375" style="33" customWidth="1"/>
    <col min="7" max="7" width="9.7109375" style="33" customWidth="1"/>
    <col min="8" max="8" width="15.7109375" style="33" customWidth="1"/>
    <col min="9" max="9" width="9.7109375" style="33" customWidth="1"/>
    <col min="10" max="10" width="15.7109375" style="33" customWidth="1"/>
    <col min="11" max="11" width="9.7109375" style="33" customWidth="1"/>
    <col min="12" max="12" width="15.7109375" style="33" customWidth="1"/>
    <col min="13" max="13" width="9.7109375" style="33" customWidth="1"/>
    <col min="14" max="14" width="15.7109375" style="33" customWidth="1"/>
    <col min="15" max="15" width="9.7109375" style="33" customWidth="1"/>
    <col min="16" max="16" width="15.7109375" style="33" customWidth="1"/>
    <col min="17" max="17" width="9.7109375" style="34" customWidth="1"/>
    <col min="18" max="18" width="3.7109375" style="35" customWidth="1"/>
    <col min="19" max="16384" width="9.140625" style="36"/>
  </cols>
  <sheetData>
    <row r="1" spans="2:21" ht="9.9499999999999993" customHeight="1"/>
    <row r="2" spans="2:21" ht="45" customHeight="1">
      <c r="B2" s="354" t="s">
        <v>984</v>
      </c>
      <c r="C2" s="354"/>
      <c r="D2" s="354"/>
      <c r="E2" s="354"/>
      <c r="F2" s="354"/>
      <c r="G2" s="354"/>
      <c r="H2" s="354"/>
      <c r="I2" s="354"/>
      <c r="J2" s="354"/>
      <c r="K2" s="354"/>
      <c r="L2" s="354"/>
      <c r="M2" s="354"/>
      <c r="N2" s="354"/>
      <c r="O2" s="354"/>
      <c r="P2" s="354"/>
      <c r="Q2" s="354"/>
    </row>
    <row r="3" spans="2:21" ht="20.100000000000001" customHeight="1">
      <c r="B3" s="355" t="s">
        <v>942</v>
      </c>
      <c r="C3" s="355"/>
      <c r="D3" s="355"/>
      <c r="E3" s="355"/>
      <c r="F3" s="355"/>
      <c r="G3" s="355"/>
      <c r="H3" s="355"/>
      <c r="I3" s="355"/>
      <c r="J3" s="355"/>
      <c r="K3" s="355"/>
      <c r="L3" s="355"/>
      <c r="M3" s="355"/>
      <c r="N3" s="355"/>
      <c r="O3" s="355"/>
      <c r="P3" s="355"/>
      <c r="Q3" s="355"/>
    </row>
    <row r="4" spans="2:21" ht="15" customHeight="1">
      <c r="B4" s="231" t="s">
        <v>1105</v>
      </c>
      <c r="C4" s="37"/>
      <c r="D4" s="37"/>
      <c r="E4" s="37"/>
      <c r="F4" s="37"/>
      <c r="G4" s="37"/>
      <c r="H4" s="37"/>
      <c r="I4" s="37"/>
      <c r="J4" s="37"/>
      <c r="K4" s="37"/>
      <c r="L4" s="37"/>
      <c r="M4" s="37"/>
      <c r="N4" s="37"/>
      <c r="O4" s="37"/>
      <c r="P4" s="37"/>
      <c r="Q4" s="38"/>
    </row>
    <row r="5" spans="2:21" ht="15" customHeight="1">
      <c r="B5" s="232" t="s">
        <v>1257</v>
      </c>
      <c r="C5" s="87"/>
      <c r="D5" s="87"/>
      <c r="E5" s="87"/>
      <c r="F5" s="87"/>
      <c r="G5" s="87"/>
      <c r="H5" s="87"/>
      <c r="I5" s="87"/>
      <c r="J5" s="87"/>
      <c r="K5" s="87"/>
      <c r="L5" s="87"/>
      <c r="M5" s="87"/>
      <c r="N5" s="87"/>
      <c r="O5" s="87"/>
      <c r="P5" s="87"/>
      <c r="Q5" s="233"/>
    </row>
    <row r="6" spans="2:21" ht="15" customHeight="1">
      <c r="B6" s="232" t="s">
        <v>1106</v>
      </c>
      <c r="C6" s="87"/>
      <c r="D6" s="87"/>
      <c r="E6" s="87"/>
      <c r="F6" s="87"/>
      <c r="G6" s="87"/>
      <c r="H6" s="87"/>
      <c r="I6" s="87"/>
      <c r="J6" s="87"/>
      <c r="K6" s="87"/>
      <c r="L6" s="87"/>
      <c r="M6" s="87"/>
      <c r="N6" s="87"/>
      <c r="O6" s="87"/>
      <c r="P6" s="87"/>
      <c r="Q6" s="233"/>
    </row>
    <row r="7" spans="2:21" ht="15" customHeight="1">
      <c r="B7" s="232" t="s">
        <v>1107</v>
      </c>
      <c r="C7" s="87"/>
      <c r="D7" s="87"/>
      <c r="E7" s="87"/>
      <c r="F7" s="87"/>
      <c r="G7" s="87"/>
      <c r="H7" s="87"/>
      <c r="I7" s="198"/>
      <c r="J7" s="198"/>
      <c r="K7" s="198"/>
      <c r="L7" s="198"/>
      <c r="M7" s="198"/>
      <c r="N7" s="198"/>
      <c r="O7" s="198"/>
      <c r="P7" s="198"/>
      <c r="Q7" s="200"/>
    </row>
    <row r="8" spans="2:21" ht="15" customHeight="1">
      <c r="B8" s="234" t="s">
        <v>1258</v>
      </c>
      <c r="C8" s="39"/>
      <c r="D8" s="39"/>
      <c r="E8" s="39"/>
      <c r="F8" s="39"/>
      <c r="G8" s="39"/>
      <c r="H8" s="39"/>
      <c r="I8" s="39"/>
      <c r="J8" s="39"/>
      <c r="K8" s="199"/>
      <c r="L8" s="199"/>
      <c r="M8" s="199"/>
      <c r="N8" s="199"/>
      <c r="O8" s="199"/>
      <c r="P8" s="199"/>
      <c r="Q8" s="40"/>
    </row>
    <row r="9" spans="2:21" ht="15" customHeight="1">
      <c r="B9" s="360" t="s">
        <v>984</v>
      </c>
      <c r="C9" s="360"/>
      <c r="D9" s="360"/>
      <c r="E9" s="360"/>
      <c r="F9" s="360"/>
      <c r="G9" s="360"/>
      <c r="H9" s="360"/>
      <c r="I9" s="360"/>
      <c r="J9" s="360"/>
      <c r="K9" s="360"/>
      <c r="L9" s="360"/>
      <c r="M9" s="360"/>
      <c r="N9" s="360"/>
      <c r="O9" s="360"/>
      <c r="P9" s="360"/>
      <c r="Q9" s="360"/>
    </row>
    <row r="10" spans="2:21" ht="15" customHeight="1">
      <c r="B10" s="361" t="s">
        <v>952</v>
      </c>
      <c r="C10" s="41" t="s">
        <v>954</v>
      </c>
      <c r="D10" s="361" t="s">
        <v>985</v>
      </c>
      <c r="E10" s="363"/>
      <c r="F10" s="357">
        <v>1</v>
      </c>
      <c r="G10" s="364"/>
      <c r="H10" s="364">
        <f>F10+1</f>
        <v>2</v>
      </c>
      <c r="I10" s="364"/>
      <c r="J10" s="364">
        <f>H10+1</f>
        <v>3</v>
      </c>
      <c r="K10" s="364"/>
      <c r="L10" s="356">
        <f>J10+1</f>
        <v>4</v>
      </c>
      <c r="M10" s="357"/>
      <c r="N10" s="356">
        <f>L10+1</f>
        <v>5</v>
      </c>
      <c r="O10" s="357"/>
      <c r="P10" s="356">
        <f>N10+1</f>
        <v>6</v>
      </c>
      <c r="Q10" s="357"/>
      <c r="R10" s="42"/>
      <c r="S10" s="43"/>
      <c r="T10" s="43"/>
      <c r="U10" s="43"/>
    </row>
    <row r="11" spans="2:21" ht="15" customHeight="1" thickBot="1">
      <c r="B11" s="362"/>
      <c r="C11" s="44" t="s">
        <v>986</v>
      </c>
      <c r="D11" s="45" t="s">
        <v>987</v>
      </c>
      <c r="E11" s="46" t="s">
        <v>988</v>
      </c>
      <c r="F11" s="47" t="s">
        <v>987</v>
      </c>
      <c r="G11" s="48" t="s">
        <v>988</v>
      </c>
      <c r="H11" s="45" t="s">
        <v>987</v>
      </c>
      <c r="I11" s="48" t="s">
        <v>988</v>
      </c>
      <c r="J11" s="45" t="s">
        <v>987</v>
      </c>
      <c r="K11" s="48" t="s">
        <v>988</v>
      </c>
      <c r="L11" s="45" t="s">
        <v>987</v>
      </c>
      <c r="M11" s="48" t="s">
        <v>988</v>
      </c>
      <c r="N11" s="45" t="s">
        <v>987</v>
      </c>
      <c r="O11" s="48" t="s">
        <v>988</v>
      </c>
      <c r="P11" s="45" t="s">
        <v>987</v>
      </c>
      <c r="Q11" s="48" t="s">
        <v>988</v>
      </c>
      <c r="R11" s="49"/>
      <c r="S11" s="50"/>
    </row>
    <row r="12" spans="2:21" ht="15" customHeight="1">
      <c r="B12" s="51">
        <v>1</v>
      </c>
      <c r="C12" s="52" t="str">
        <f>IFERROR(VLOOKUP(B12,'Planilha Orçamentária'!$B:$J,3,FALSE),0)</f>
        <v xml:space="preserve">Serviços Preliminares </v>
      </c>
      <c r="D12" s="53">
        <f>IFERROR(VLOOKUP(B12,'Planilha Orçamentária'!$B:$J,9,FALSE),0)</f>
        <v>1415.54</v>
      </c>
      <c r="E12" s="54">
        <f>IFERROR(D12/$D$38,"")</f>
        <v>6.9521135448687189E-3</v>
      </c>
      <c r="F12" s="55">
        <f>D12</f>
        <v>1415.54</v>
      </c>
      <c r="G12" s="56">
        <f>IFERROR(F12/D12,"")</f>
        <v>1</v>
      </c>
      <c r="H12" s="53">
        <v>0</v>
      </c>
      <c r="I12" s="56">
        <f>IFERROR(H12/D12,"")</f>
        <v>0</v>
      </c>
      <c r="J12" s="53">
        <v>0</v>
      </c>
      <c r="K12" s="56">
        <f>IFERROR(J12/D12,"")</f>
        <v>0</v>
      </c>
      <c r="L12" s="53">
        <v>0</v>
      </c>
      <c r="M12" s="57">
        <f>IFERROR(L12/D12,"")</f>
        <v>0</v>
      </c>
      <c r="N12" s="53">
        <v>0</v>
      </c>
      <c r="O12" s="57">
        <f>IFERROR(N12/D12,"")</f>
        <v>0</v>
      </c>
      <c r="P12" s="53">
        <v>0</v>
      </c>
      <c r="Q12" s="57">
        <f>IFERROR(P12/D12,"")</f>
        <v>0</v>
      </c>
      <c r="R12" s="49"/>
      <c r="S12" s="50"/>
    </row>
    <row r="13" spans="2:21" ht="15" customHeight="1">
      <c r="B13" s="58">
        <v>2</v>
      </c>
      <c r="C13" s="52" t="str">
        <f>IFERROR(VLOOKUP(B13,'Planilha Orçamentária'!$B:$J,3,FALSE),0)</f>
        <v>Demolições</v>
      </c>
      <c r="D13" s="59">
        <f>IFERROR(VLOOKUP(B13,'Planilha Orçamentária'!$B:$J,9,FALSE),0)</f>
        <v>17000.310000000001</v>
      </c>
      <c r="E13" s="60">
        <f>IFERROR(D13/$D$38,"")</f>
        <v>8.3493285543303014E-2</v>
      </c>
      <c r="F13" s="61">
        <f>D13*0.8</f>
        <v>13600.248000000001</v>
      </c>
      <c r="G13" s="62">
        <f>IFERROR(F13/D13,"")</f>
        <v>0.8</v>
      </c>
      <c r="H13" s="59">
        <f>D13*0.2</f>
        <v>3400.0620000000004</v>
      </c>
      <c r="I13" s="62">
        <f>IFERROR(H13/D13,"")</f>
        <v>0.2</v>
      </c>
      <c r="J13" s="59">
        <v>0</v>
      </c>
      <c r="K13" s="62">
        <f>IFERROR(J13/D13,"")</f>
        <v>0</v>
      </c>
      <c r="L13" s="59">
        <v>0</v>
      </c>
      <c r="M13" s="63">
        <f>IFERROR(L13/D13,"")</f>
        <v>0</v>
      </c>
      <c r="N13" s="59">
        <v>0</v>
      </c>
      <c r="O13" s="63">
        <f>IFERROR(N13/D13,"")</f>
        <v>0</v>
      </c>
      <c r="P13" s="59">
        <v>0</v>
      </c>
      <c r="Q13" s="63">
        <f>IFERROR(P13/D13,"")</f>
        <v>0</v>
      </c>
      <c r="R13" s="49"/>
      <c r="S13" s="50"/>
    </row>
    <row r="14" spans="2:21" ht="15" customHeight="1">
      <c r="B14" s="58">
        <v>3</v>
      </c>
      <c r="C14" s="52" t="str">
        <f>IFERROR(VLOOKUP(B14,'Planilha Orçamentária'!$B:$J,3,FALSE),0)</f>
        <v>Alvenaria</v>
      </c>
      <c r="D14" s="59">
        <f>IFERROR(VLOOKUP(B14,'Planilha Orçamentária'!$B:$J,9,FALSE),0)</f>
        <v>3111.81</v>
      </c>
      <c r="E14" s="60">
        <f>IFERROR(D14/$D$38,"")</f>
        <v>1.5282970774445038E-2</v>
      </c>
      <c r="F14" s="61">
        <f>D14*0.8</f>
        <v>2489.4480000000003</v>
      </c>
      <c r="G14" s="62">
        <f>IFERROR(F14/D14,"")</f>
        <v>0.80000000000000016</v>
      </c>
      <c r="H14" s="59">
        <f>D14*0.2</f>
        <v>622.36200000000008</v>
      </c>
      <c r="I14" s="62">
        <f>IFERROR(H14/D14,"")</f>
        <v>0.20000000000000004</v>
      </c>
      <c r="J14" s="59">
        <v>0</v>
      </c>
      <c r="K14" s="62">
        <f>IFERROR(J14/D14,"")</f>
        <v>0</v>
      </c>
      <c r="L14" s="59">
        <v>0</v>
      </c>
      <c r="M14" s="63">
        <f>IFERROR(L14/D14,"")</f>
        <v>0</v>
      </c>
      <c r="N14" s="59">
        <v>0</v>
      </c>
      <c r="O14" s="63">
        <f>IFERROR(N14/D14,"")</f>
        <v>0</v>
      </c>
      <c r="P14" s="59">
        <v>0</v>
      </c>
      <c r="Q14" s="63">
        <f>IFERROR(P14/D14,"")</f>
        <v>0</v>
      </c>
      <c r="R14" s="49"/>
      <c r="S14" s="50"/>
    </row>
    <row r="15" spans="2:21" ht="15" customHeight="1">
      <c r="B15" s="58">
        <v>4</v>
      </c>
      <c r="C15" s="52" t="str">
        <f>IFERROR(VLOOKUP(B15,'Planilha Orçamentária'!$B:$J,3,FALSE),0)</f>
        <v>Pisos</v>
      </c>
      <c r="D15" s="59">
        <f>IFERROR(VLOOKUP(B15,'Planilha Orçamentária'!$B:$J,9,FALSE),0)</f>
        <v>83602.23</v>
      </c>
      <c r="E15" s="60">
        <f>IFERROR(D15/$D$38,"")</f>
        <v>0.41059397513615298</v>
      </c>
      <c r="F15" s="61">
        <v>0</v>
      </c>
      <c r="G15" s="62">
        <f>IFERROR(F15/D15,"")</f>
        <v>0</v>
      </c>
      <c r="H15" s="59">
        <f>D15*0.15</f>
        <v>12540.334499999999</v>
      </c>
      <c r="I15" s="62">
        <f>IFERROR(H15/D15,"")</f>
        <v>0.15</v>
      </c>
      <c r="J15" s="59">
        <f>D15*0.2</f>
        <v>16720.446</v>
      </c>
      <c r="K15" s="62">
        <f>IFERROR(J15/D15,"")</f>
        <v>0.2</v>
      </c>
      <c r="L15" s="59">
        <f>D15*0.3</f>
        <v>25080.668999999998</v>
      </c>
      <c r="M15" s="63">
        <f>IFERROR(L15/D15,"")</f>
        <v>0.3</v>
      </c>
      <c r="N15" s="59">
        <f>D15*0.25</f>
        <v>20900.557499999999</v>
      </c>
      <c r="O15" s="63">
        <f>IFERROR(N15/D15,"")</f>
        <v>0.25</v>
      </c>
      <c r="P15" s="59">
        <f>D15*0.1</f>
        <v>8360.223</v>
      </c>
      <c r="Q15" s="63">
        <f>IFERROR(P15/D15,"")</f>
        <v>0.1</v>
      </c>
      <c r="R15" s="49"/>
      <c r="S15" s="50"/>
    </row>
    <row r="16" spans="2:21" ht="15" customHeight="1">
      <c r="B16" s="58">
        <v>5</v>
      </c>
      <c r="C16" s="52" t="str">
        <f>IFERROR(VLOOKUP(B16,'Planilha Orçamentária'!$B:$J,3,FALSE),0)</f>
        <v xml:space="preserve">Revestimento   </v>
      </c>
      <c r="D16" s="59">
        <f>IFERROR(VLOOKUP(B16,'Planilha Orçamentária'!$B:$J,9,FALSE),0)</f>
        <v>32580.5</v>
      </c>
      <c r="E16" s="60">
        <f>IFERROR(D16/$D$38,"")</f>
        <v>0.16001196387851654</v>
      </c>
      <c r="F16" s="61">
        <f>D16*0.15</f>
        <v>4887.0749999999998</v>
      </c>
      <c r="G16" s="62">
        <f>IFERROR(F16/D16,"")</f>
        <v>0.15</v>
      </c>
      <c r="H16" s="59">
        <f>D16*0.15</f>
        <v>4887.0749999999998</v>
      </c>
      <c r="I16" s="62">
        <f>IFERROR(H16/D16,"")</f>
        <v>0.15</v>
      </c>
      <c r="J16" s="59">
        <f>D16*0.4</f>
        <v>13032.2</v>
      </c>
      <c r="K16" s="62">
        <f>IFERROR(J16/D16,"")</f>
        <v>0.4</v>
      </c>
      <c r="L16" s="59">
        <f>D16*0.2</f>
        <v>6516.1</v>
      </c>
      <c r="M16" s="63">
        <f>IFERROR(L16/D16,"")</f>
        <v>0.2</v>
      </c>
      <c r="N16" s="59">
        <f>D16*0.1</f>
        <v>3258.05</v>
      </c>
      <c r="O16" s="63">
        <f>IFERROR(N16/D16,"")</f>
        <v>0.1</v>
      </c>
      <c r="P16" s="59">
        <v>0</v>
      </c>
      <c r="Q16" s="63">
        <f>IFERROR(P16/D16,"")</f>
        <v>0</v>
      </c>
      <c r="R16" s="49"/>
      <c r="S16" s="50"/>
    </row>
    <row r="17" spans="2:19" ht="15" customHeight="1">
      <c r="B17" s="58">
        <v>6</v>
      </c>
      <c r="C17" s="52" t="str">
        <f>IFERROR(VLOOKUP(B17,'Planilha Orçamentária'!$B:$J,3,FALSE),0)</f>
        <v>Pintura</v>
      </c>
      <c r="D17" s="59">
        <f>IFERROR(VLOOKUP(B17,'Planilha Orçamentária'!$B:$J,9,FALSE),0)</f>
        <v>25657.65</v>
      </c>
      <c r="E17" s="60">
        <f t="shared" ref="E17:E21" si="0">IFERROR(D17/$D$38,"")</f>
        <v>0.1260119078899225</v>
      </c>
      <c r="F17" s="61">
        <v>0</v>
      </c>
      <c r="G17" s="62">
        <f t="shared" ref="G17:G36" si="1">IFERROR(F17/D17,"")</f>
        <v>0</v>
      </c>
      <c r="H17" s="59">
        <v>0</v>
      </c>
      <c r="I17" s="62">
        <f t="shared" ref="I17:I36" si="2">IFERROR(H17/D17,"")</f>
        <v>0</v>
      </c>
      <c r="J17" s="59">
        <v>0</v>
      </c>
      <c r="K17" s="62">
        <f t="shared" ref="K17:K36" si="3">IFERROR(J17/D17,"")</f>
        <v>0</v>
      </c>
      <c r="L17" s="59">
        <f>D17*0.3</f>
        <v>7697.2950000000001</v>
      </c>
      <c r="M17" s="63">
        <f t="shared" ref="M17:M36" si="4">IFERROR(L17/D17,"")</f>
        <v>0.3</v>
      </c>
      <c r="N17" s="59">
        <f>D17*0.3</f>
        <v>7697.2950000000001</v>
      </c>
      <c r="O17" s="63">
        <f t="shared" ref="O17:O36" si="5">IFERROR(N17/D17,"")</f>
        <v>0.3</v>
      </c>
      <c r="P17" s="59">
        <f>D17*0.4</f>
        <v>10263.060000000001</v>
      </c>
      <c r="Q17" s="63">
        <f t="shared" ref="Q17:Q36" si="6">IFERROR(P17/D17,"")</f>
        <v>0.4</v>
      </c>
      <c r="R17" s="49"/>
      <c r="S17" s="50"/>
    </row>
    <row r="18" spans="2:19" ht="15" customHeight="1">
      <c r="B18" s="58">
        <v>7</v>
      </c>
      <c r="C18" s="52" t="str">
        <f>IFERROR(VLOOKUP(B18,'Planilha Orçamentária'!$B:$J,3,FALSE),0)</f>
        <v>Instalações Hidráulicas</v>
      </c>
      <c r="D18" s="59">
        <f>IFERROR(VLOOKUP(B18,'Planilha Orçamentária'!$B:$J,9,FALSE),0)</f>
        <v>1877.52</v>
      </c>
      <c r="E18" s="60">
        <f t="shared" si="0"/>
        <v>9.2210267620568241E-3</v>
      </c>
      <c r="F18" s="61">
        <f>D18*0.25</f>
        <v>469.38</v>
      </c>
      <c r="G18" s="62">
        <f t="shared" si="1"/>
        <v>0.25</v>
      </c>
      <c r="H18" s="59">
        <f>D18*0.5</f>
        <v>938.76</v>
      </c>
      <c r="I18" s="62">
        <f t="shared" si="2"/>
        <v>0.5</v>
      </c>
      <c r="J18" s="59">
        <f>D18*0.25</f>
        <v>469.38</v>
      </c>
      <c r="K18" s="62">
        <f t="shared" si="3"/>
        <v>0.25</v>
      </c>
      <c r="L18" s="59">
        <v>0</v>
      </c>
      <c r="M18" s="63">
        <f t="shared" si="4"/>
        <v>0</v>
      </c>
      <c r="N18" s="59">
        <v>0</v>
      </c>
      <c r="O18" s="63">
        <f t="shared" si="5"/>
        <v>0</v>
      </c>
      <c r="P18" s="59">
        <v>0</v>
      </c>
      <c r="Q18" s="63">
        <f t="shared" si="6"/>
        <v>0</v>
      </c>
      <c r="R18" s="49"/>
      <c r="S18" s="50"/>
    </row>
    <row r="19" spans="2:19" ht="15" customHeight="1">
      <c r="B19" s="58">
        <v>8</v>
      </c>
      <c r="C19" s="52" t="str">
        <f>IFERROR(VLOOKUP(B19,'Planilha Orçamentária'!$B:$J,3,FALSE),0)</f>
        <v>Instalações Elétricas</v>
      </c>
      <c r="D19" s="59">
        <f>IFERROR(VLOOKUP(B19,'Planilha Orçamentária'!$B:$J,9,FALSE),0)</f>
        <v>3747.58</v>
      </c>
      <c r="E19" s="60">
        <f t="shared" si="0"/>
        <v>1.8405415373976795E-2</v>
      </c>
      <c r="F19" s="61">
        <f>D19*0.2</f>
        <v>749.51600000000008</v>
      </c>
      <c r="G19" s="62">
        <f t="shared" si="1"/>
        <v>0.2</v>
      </c>
      <c r="H19" s="59">
        <f>D19*0.4</f>
        <v>1499.0320000000002</v>
      </c>
      <c r="I19" s="62">
        <f t="shared" si="2"/>
        <v>0.4</v>
      </c>
      <c r="J19" s="59">
        <f>D19*0.2</f>
        <v>749.51600000000008</v>
      </c>
      <c r="K19" s="62">
        <f t="shared" si="3"/>
        <v>0.2</v>
      </c>
      <c r="L19" s="59">
        <f>D19*0.2</f>
        <v>749.51600000000008</v>
      </c>
      <c r="M19" s="63">
        <f t="shared" si="4"/>
        <v>0.2</v>
      </c>
      <c r="N19" s="59">
        <v>0</v>
      </c>
      <c r="O19" s="63">
        <f t="shared" si="5"/>
        <v>0</v>
      </c>
      <c r="P19" s="59">
        <v>0</v>
      </c>
      <c r="Q19" s="63">
        <f t="shared" si="6"/>
        <v>0</v>
      </c>
      <c r="R19" s="49"/>
      <c r="S19" s="50"/>
    </row>
    <row r="20" spans="2:19" ht="15" customHeight="1">
      <c r="B20" s="58">
        <v>9</v>
      </c>
      <c r="C20" s="52" t="str">
        <f>IFERROR(VLOOKUP(B20,'Planilha Orçamentária'!$B:$J,3,FALSE),0)</f>
        <v>Equipamentos sanitários</v>
      </c>
      <c r="D20" s="59">
        <f>IFERROR(VLOOKUP(B20,'Planilha Orçamentária'!$B:$J,9,FALSE),0)</f>
        <v>11296.880000000001</v>
      </c>
      <c r="E20" s="60">
        <f t="shared" si="0"/>
        <v>5.5482142830832436E-2</v>
      </c>
      <c r="F20" s="61">
        <v>0</v>
      </c>
      <c r="G20" s="62">
        <f t="shared" si="1"/>
        <v>0</v>
      </c>
      <c r="H20" s="59">
        <v>0</v>
      </c>
      <c r="I20" s="62">
        <f t="shared" si="2"/>
        <v>0</v>
      </c>
      <c r="J20" s="59">
        <v>0</v>
      </c>
      <c r="K20" s="62">
        <f t="shared" si="3"/>
        <v>0</v>
      </c>
      <c r="L20" s="59">
        <v>0</v>
      </c>
      <c r="M20" s="63">
        <f t="shared" si="4"/>
        <v>0</v>
      </c>
      <c r="N20" s="59">
        <f>D20*0.5</f>
        <v>5648.4400000000005</v>
      </c>
      <c r="O20" s="63">
        <f t="shared" si="5"/>
        <v>0.5</v>
      </c>
      <c r="P20" s="59">
        <f>D20*0.5</f>
        <v>5648.4400000000005</v>
      </c>
      <c r="Q20" s="63">
        <f t="shared" si="6"/>
        <v>0.5</v>
      </c>
      <c r="R20" s="49"/>
      <c r="S20" s="50"/>
    </row>
    <row r="21" spans="2:19" ht="15" customHeight="1">
      <c r="B21" s="58">
        <v>10</v>
      </c>
      <c r="C21" s="52" t="str">
        <f>IFERROR(VLOOKUP(B21,'Planilha Orçamentária'!$B:$J,3,FALSE),0)</f>
        <v>Esquadrias</v>
      </c>
      <c r="D21" s="59">
        <f>IFERROR(VLOOKUP(B21,'Planilha Orçamentária'!$B:$J,9,FALSE),0)</f>
        <v>23322.880000000001</v>
      </c>
      <c r="E21" s="60">
        <f t="shared" si="0"/>
        <v>0.1145451982659252</v>
      </c>
      <c r="F21" s="61">
        <v>0</v>
      </c>
      <c r="G21" s="62">
        <f t="shared" si="1"/>
        <v>0</v>
      </c>
      <c r="H21" s="59">
        <v>0</v>
      </c>
      <c r="I21" s="62">
        <f t="shared" si="2"/>
        <v>0</v>
      </c>
      <c r="J21" s="59">
        <f>D21*0.15</f>
        <v>3498.4320000000002</v>
      </c>
      <c r="K21" s="62">
        <f t="shared" si="3"/>
        <v>0.15</v>
      </c>
      <c r="L21" s="59">
        <f>D21*0.25</f>
        <v>5830.72</v>
      </c>
      <c r="M21" s="63">
        <f t="shared" si="4"/>
        <v>0.25</v>
      </c>
      <c r="N21" s="59">
        <f>D21*0.3</f>
        <v>6996.8640000000005</v>
      </c>
      <c r="O21" s="63">
        <f t="shared" si="5"/>
        <v>0.3</v>
      </c>
      <c r="P21" s="59">
        <f>D21*0.3</f>
        <v>6996.8640000000005</v>
      </c>
      <c r="Q21" s="63">
        <f t="shared" si="6"/>
        <v>0.3</v>
      </c>
      <c r="R21" s="49"/>
      <c r="S21" s="50"/>
    </row>
    <row r="22" spans="2:19" ht="15" customHeight="1">
      <c r="B22" s="58"/>
      <c r="C22" s="52">
        <f>IFERROR(VLOOKUP(B22,'Planilha Orçamentária'!$B:$J,3,FALSE),0)</f>
        <v>0</v>
      </c>
      <c r="D22" s="59">
        <f>IFERROR(VLOOKUP(B22,'Planilha Orçamentária'!$B:$J,9,FALSE),0)</f>
        <v>0</v>
      </c>
      <c r="E22" s="60"/>
      <c r="F22" s="61">
        <v>0</v>
      </c>
      <c r="G22" s="62" t="str">
        <f t="shared" si="1"/>
        <v/>
      </c>
      <c r="H22" s="59">
        <v>0</v>
      </c>
      <c r="I22" s="62" t="str">
        <f t="shared" si="2"/>
        <v/>
      </c>
      <c r="J22" s="59">
        <v>0</v>
      </c>
      <c r="K22" s="62" t="str">
        <f t="shared" si="3"/>
        <v/>
      </c>
      <c r="L22" s="59">
        <v>0</v>
      </c>
      <c r="M22" s="63" t="str">
        <f t="shared" si="4"/>
        <v/>
      </c>
      <c r="N22" s="59">
        <v>0</v>
      </c>
      <c r="O22" s="63" t="str">
        <f t="shared" si="5"/>
        <v/>
      </c>
      <c r="P22" s="59">
        <v>0</v>
      </c>
      <c r="Q22" s="63" t="str">
        <f t="shared" si="6"/>
        <v/>
      </c>
      <c r="R22" s="49"/>
      <c r="S22" s="50"/>
    </row>
    <row r="23" spans="2:19" ht="15" customHeight="1">
      <c r="B23" s="58"/>
      <c r="C23" s="52">
        <f>IFERROR(VLOOKUP(B23,'Planilha Orçamentária'!$B:$J,3,FALSE),0)</f>
        <v>0</v>
      </c>
      <c r="D23" s="59">
        <f>IFERROR(VLOOKUP(B23,'Planilha Orçamentária'!$B:$J,9,FALSE),0)</f>
        <v>0</v>
      </c>
      <c r="E23" s="60"/>
      <c r="F23" s="61">
        <v>0</v>
      </c>
      <c r="G23" s="62" t="str">
        <f t="shared" si="1"/>
        <v/>
      </c>
      <c r="H23" s="59">
        <v>0</v>
      </c>
      <c r="I23" s="62" t="str">
        <f t="shared" si="2"/>
        <v/>
      </c>
      <c r="J23" s="59">
        <v>0</v>
      </c>
      <c r="K23" s="62" t="str">
        <f t="shared" si="3"/>
        <v/>
      </c>
      <c r="L23" s="59">
        <v>0</v>
      </c>
      <c r="M23" s="63" t="str">
        <f t="shared" si="4"/>
        <v/>
      </c>
      <c r="N23" s="59">
        <v>0</v>
      </c>
      <c r="O23" s="63" t="str">
        <f t="shared" si="5"/>
        <v/>
      </c>
      <c r="P23" s="59">
        <v>0</v>
      </c>
      <c r="Q23" s="63" t="str">
        <f t="shared" si="6"/>
        <v/>
      </c>
      <c r="R23" s="49"/>
      <c r="S23" s="50"/>
    </row>
    <row r="24" spans="2:19" ht="15" customHeight="1">
      <c r="B24" s="58"/>
      <c r="C24" s="305">
        <f>IFERROR(VLOOKUP(B24,'Planilha Orçamentária'!$B:$J,3,FALSE),0)</f>
        <v>0</v>
      </c>
      <c r="D24" s="59">
        <f>IFERROR(VLOOKUP(B24,'Planilha Orçamentária'!$B:$J,9,FALSE),0)</f>
        <v>0</v>
      </c>
      <c r="E24" s="60"/>
      <c r="F24" s="61">
        <v>0</v>
      </c>
      <c r="G24" s="62" t="str">
        <f t="shared" si="1"/>
        <v/>
      </c>
      <c r="H24" s="59">
        <v>0</v>
      </c>
      <c r="I24" s="62" t="str">
        <f t="shared" si="2"/>
        <v/>
      </c>
      <c r="J24" s="59">
        <v>0</v>
      </c>
      <c r="K24" s="62" t="str">
        <f t="shared" si="3"/>
        <v/>
      </c>
      <c r="L24" s="59">
        <v>0</v>
      </c>
      <c r="M24" s="63" t="str">
        <f t="shared" si="4"/>
        <v/>
      </c>
      <c r="N24" s="59">
        <v>0</v>
      </c>
      <c r="O24" s="63" t="str">
        <f t="shared" si="5"/>
        <v/>
      </c>
      <c r="P24" s="59">
        <v>0</v>
      </c>
      <c r="Q24" s="63" t="str">
        <f t="shared" si="6"/>
        <v/>
      </c>
      <c r="R24" s="49"/>
      <c r="S24" s="50"/>
    </row>
    <row r="25" spans="2:19" ht="15" customHeight="1">
      <c r="B25" s="58"/>
      <c r="C25" s="52">
        <f>IFERROR(VLOOKUP(B25,'Planilha Orçamentária'!$B:$J,3,FALSE),0)</f>
        <v>0</v>
      </c>
      <c r="D25" s="59">
        <f>IFERROR(VLOOKUP(B25,'Planilha Orçamentária'!$B:$J,9,FALSE),0)</f>
        <v>0</v>
      </c>
      <c r="E25" s="60"/>
      <c r="F25" s="61">
        <v>0</v>
      </c>
      <c r="G25" s="62" t="str">
        <f t="shared" si="1"/>
        <v/>
      </c>
      <c r="H25" s="59">
        <v>0</v>
      </c>
      <c r="I25" s="62" t="str">
        <f t="shared" si="2"/>
        <v/>
      </c>
      <c r="J25" s="59">
        <v>0</v>
      </c>
      <c r="K25" s="62" t="str">
        <f t="shared" si="3"/>
        <v/>
      </c>
      <c r="L25" s="59">
        <v>0</v>
      </c>
      <c r="M25" s="63" t="str">
        <f t="shared" si="4"/>
        <v/>
      </c>
      <c r="N25" s="59">
        <v>0</v>
      </c>
      <c r="O25" s="63" t="str">
        <f t="shared" si="5"/>
        <v/>
      </c>
      <c r="P25" s="59">
        <v>0</v>
      </c>
      <c r="Q25" s="63" t="str">
        <f t="shared" si="6"/>
        <v/>
      </c>
      <c r="R25" s="49"/>
      <c r="S25" s="50"/>
    </row>
    <row r="26" spans="2:19" ht="15" customHeight="1">
      <c r="B26" s="58"/>
      <c r="C26" s="52">
        <f>IFERROR(VLOOKUP(B26,'Planilha Orçamentária'!$B:$J,3,FALSE),0)</f>
        <v>0</v>
      </c>
      <c r="D26" s="59">
        <f>IFERROR(VLOOKUP(B26,'Planilha Orçamentária'!$B:$J,9,FALSE),0)</f>
        <v>0</v>
      </c>
      <c r="E26" s="60"/>
      <c r="F26" s="61">
        <v>0</v>
      </c>
      <c r="G26" s="62" t="str">
        <f t="shared" si="1"/>
        <v/>
      </c>
      <c r="H26" s="59">
        <v>0</v>
      </c>
      <c r="I26" s="62" t="str">
        <f t="shared" si="2"/>
        <v/>
      </c>
      <c r="J26" s="59">
        <v>0</v>
      </c>
      <c r="K26" s="62" t="str">
        <f t="shared" si="3"/>
        <v/>
      </c>
      <c r="L26" s="59">
        <v>0</v>
      </c>
      <c r="M26" s="63" t="str">
        <f t="shared" si="4"/>
        <v/>
      </c>
      <c r="N26" s="59">
        <v>0</v>
      </c>
      <c r="O26" s="63" t="str">
        <f t="shared" si="5"/>
        <v/>
      </c>
      <c r="P26" s="59">
        <v>0</v>
      </c>
      <c r="Q26" s="63" t="str">
        <f t="shared" si="6"/>
        <v/>
      </c>
      <c r="R26" s="49"/>
      <c r="S26" s="50"/>
    </row>
    <row r="27" spans="2:19" ht="15" customHeight="1">
      <c r="B27" s="58"/>
      <c r="C27" s="52">
        <f>IFERROR(VLOOKUP(B27,'Planilha Orçamentária'!$B:$J,3,FALSE),0)</f>
        <v>0</v>
      </c>
      <c r="D27" s="59">
        <f>IFERROR(VLOOKUP(B27,'Planilha Orçamentária'!$B:$J,9,FALSE),0)</f>
        <v>0</v>
      </c>
      <c r="E27" s="60"/>
      <c r="F27" s="61">
        <v>0</v>
      </c>
      <c r="G27" s="62" t="str">
        <f t="shared" si="1"/>
        <v/>
      </c>
      <c r="H27" s="59">
        <v>0</v>
      </c>
      <c r="I27" s="62" t="str">
        <f t="shared" si="2"/>
        <v/>
      </c>
      <c r="J27" s="59">
        <v>0</v>
      </c>
      <c r="K27" s="62" t="str">
        <f t="shared" si="3"/>
        <v/>
      </c>
      <c r="L27" s="59">
        <v>0</v>
      </c>
      <c r="M27" s="63" t="str">
        <f t="shared" si="4"/>
        <v/>
      </c>
      <c r="N27" s="59">
        <v>0</v>
      </c>
      <c r="O27" s="63" t="str">
        <f t="shared" si="5"/>
        <v/>
      </c>
      <c r="P27" s="59">
        <v>0</v>
      </c>
      <c r="Q27" s="63" t="str">
        <f t="shared" si="6"/>
        <v/>
      </c>
    </row>
    <row r="28" spans="2:19" ht="15" customHeight="1">
      <c r="B28" s="58"/>
      <c r="C28" s="52">
        <f>IFERROR(VLOOKUP(B28,'Planilha Orçamentária'!$B:$J,3,FALSE),0)</f>
        <v>0</v>
      </c>
      <c r="D28" s="59">
        <f>IFERROR(VLOOKUP(B28,'Planilha Orçamentária'!$B:$J,9,FALSE),0)</f>
        <v>0</v>
      </c>
      <c r="E28" s="60"/>
      <c r="F28" s="61">
        <v>0</v>
      </c>
      <c r="G28" s="62" t="str">
        <f t="shared" si="1"/>
        <v/>
      </c>
      <c r="H28" s="59">
        <v>0</v>
      </c>
      <c r="I28" s="62" t="str">
        <f t="shared" si="2"/>
        <v/>
      </c>
      <c r="J28" s="59">
        <v>0</v>
      </c>
      <c r="K28" s="62" t="str">
        <f t="shared" si="3"/>
        <v/>
      </c>
      <c r="L28" s="59">
        <v>0</v>
      </c>
      <c r="M28" s="63" t="str">
        <f t="shared" si="4"/>
        <v/>
      </c>
      <c r="N28" s="59">
        <v>0</v>
      </c>
      <c r="O28" s="63" t="str">
        <f t="shared" si="5"/>
        <v/>
      </c>
      <c r="P28" s="59">
        <v>0</v>
      </c>
      <c r="Q28" s="63" t="str">
        <f t="shared" si="6"/>
        <v/>
      </c>
    </row>
    <row r="29" spans="2:19" ht="15" customHeight="1">
      <c r="B29" s="58"/>
      <c r="C29" s="52">
        <f>IFERROR(VLOOKUP(B29,'Planilha Orçamentária'!$B:$J,3,FALSE),0)</f>
        <v>0</v>
      </c>
      <c r="D29" s="59">
        <f>IFERROR(VLOOKUP(B29,'Planilha Orçamentária'!$B:$J,9,FALSE),0)</f>
        <v>0</v>
      </c>
      <c r="E29" s="60"/>
      <c r="F29" s="61">
        <v>0</v>
      </c>
      <c r="G29" s="62" t="str">
        <f t="shared" si="1"/>
        <v/>
      </c>
      <c r="H29" s="59">
        <v>0</v>
      </c>
      <c r="I29" s="62" t="str">
        <f t="shared" si="2"/>
        <v/>
      </c>
      <c r="J29" s="59">
        <v>0</v>
      </c>
      <c r="K29" s="62" t="str">
        <f t="shared" si="3"/>
        <v/>
      </c>
      <c r="L29" s="59">
        <v>0</v>
      </c>
      <c r="M29" s="63" t="str">
        <f t="shared" si="4"/>
        <v/>
      </c>
      <c r="N29" s="59">
        <v>0</v>
      </c>
      <c r="O29" s="63" t="str">
        <f t="shared" si="5"/>
        <v/>
      </c>
      <c r="P29" s="59">
        <v>0</v>
      </c>
      <c r="Q29" s="63" t="str">
        <f t="shared" si="6"/>
        <v/>
      </c>
    </row>
    <row r="30" spans="2:19" ht="15" customHeight="1">
      <c r="B30" s="58"/>
      <c r="C30" s="52">
        <f>IFERROR(VLOOKUP(B30,'Planilha Orçamentária'!$B:$J,3,FALSE),0)</f>
        <v>0</v>
      </c>
      <c r="D30" s="59">
        <f>IFERROR(VLOOKUP(B30,'Planilha Orçamentária'!$B:$J,9,FALSE),0)</f>
        <v>0</v>
      </c>
      <c r="E30" s="60"/>
      <c r="F30" s="61">
        <v>0</v>
      </c>
      <c r="G30" s="62" t="str">
        <f t="shared" si="1"/>
        <v/>
      </c>
      <c r="H30" s="59">
        <v>0</v>
      </c>
      <c r="I30" s="62" t="str">
        <f t="shared" si="2"/>
        <v/>
      </c>
      <c r="J30" s="59">
        <v>0</v>
      </c>
      <c r="K30" s="62" t="str">
        <f t="shared" si="3"/>
        <v/>
      </c>
      <c r="L30" s="59">
        <v>0</v>
      </c>
      <c r="M30" s="63" t="str">
        <f t="shared" si="4"/>
        <v/>
      </c>
      <c r="N30" s="59">
        <v>0</v>
      </c>
      <c r="O30" s="63" t="str">
        <f t="shared" si="5"/>
        <v/>
      </c>
      <c r="P30" s="59">
        <v>0</v>
      </c>
      <c r="Q30" s="63" t="str">
        <f t="shared" si="6"/>
        <v/>
      </c>
    </row>
    <row r="31" spans="2:19" ht="15" customHeight="1">
      <c r="B31" s="58"/>
      <c r="C31" s="52">
        <f>IFERROR(VLOOKUP(B31,'Planilha Orçamentária'!$B:$J,3,FALSE),0)</f>
        <v>0</v>
      </c>
      <c r="D31" s="59">
        <f>IFERROR(VLOOKUP(B31,'Planilha Orçamentária'!$B:$J,9,FALSE),0)</f>
        <v>0</v>
      </c>
      <c r="E31" s="60"/>
      <c r="F31" s="61">
        <v>0</v>
      </c>
      <c r="G31" s="62" t="str">
        <f t="shared" si="1"/>
        <v/>
      </c>
      <c r="H31" s="59">
        <v>0</v>
      </c>
      <c r="I31" s="62" t="str">
        <f t="shared" si="2"/>
        <v/>
      </c>
      <c r="J31" s="59">
        <v>0</v>
      </c>
      <c r="K31" s="62" t="str">
        <f t="shared" si="3"/>
        <v/>
      </c>
      <c r="L31" s="59">
        <v>0</v>
      </c>
      <c r="M31" s="63" t="str">
        <f t="shared" si="4"/>
        <v/>
      </c>
      <c r="N31" s="59">
        <v>0</v>
      </c>
      <c r="O31" s="63" t="str">
        <f t="shared" si="5"/>
        <v/>
      </c>
      <c r="P31" s="59">
        <v>0</v>
      </c>
      <c r="Q31" s="63" t="str">
        <f t="shared" si="6"/>
        <v/>
      </c>
    </row>
    <row r="32" spans="2:19" ht="15" customHeight="1">
      <c r="B32" s="58"/>
      <c r="C32" s="52">
        <f>IFERROR(VLOOKUP(B32,'Planilha Orçamentária'!$B:$J,3,FALSE),0)</f>
        <v>0</v>
      </c>
      <c r="D32" s="59">
        <f>IFERROR(VLOOKUP(B32,'Planilha Orçamentária'!$B:$J,9,FALSE),0)</f>
        <v>0</v>
      </c>
      <c r="E32" s="60"/>
      <c r="F32" s="61">
        <v>0</v>
      </c>
      <c r="G32" s="62" t="str">
        <f t="shared" si="1"/>
        <v/>
      </c>
      <c r="H32" s="59">
        <v>0</v>
      </c>
      <c r="I32" s="62" t="str">
        <f t="shared" si="2"/>
        <v/>
      </c>
      <c r="J32" s="59">
        <v>0</v>
      </c>
      <c r="K32" s="62" t="str">
        <f t="shared" si="3"/>
        <v/>
      </c>
      <c r="L32" s="59">
        <v>0</v>
      </c>
      <c r="M32" s="63" t="str">
        <f t="shared" si="4"/>
        <v/>
      </c>
      <c r="N32" s="59">
        <v>0</v>
      </c>
      <c r="O32" s="63" t="str">
        <f t="shared" si="5"/>
        <v/>
      </c>
      <c r="P32" s="59">
        <v>0</v>
      </c>
      <c r="Q32" s="63" t="str">
        <f t="shared" si="6"/>
        <v/>
      </c>
    </row>
    <row r="33" spans="2:17" ht="15" customHeight="1">
      <c r="B33" s="58"/>
      <c r="C33" s="52">
        <f>IFERROR(VLOOKUP(B33,'Planilha Orçamentária'!$B:$J,3,FALSE),0)</f>
        <v>0</v>
      </c>
      <c r="D33" s="59">
        <f>IFERROR(VLOOKUP(B33,'Planilha Orçamentária'!$B:$J,9,FALSE),0)</f>
        <v>0</v>
      </c>
      <c r="E33" s="60"/>
      <c r="F33" s="61">
        <v>0</v>
      </c>
      <c r="G33" s="62" t="str">
        <f t="shared" si="1"/>
        <v/>
      </c>
      <c r="H33" s="59">
        <v>0</v>
      </c>
      <c r="I33" s="62" t="str">
        <f t="shared" si="2"/>
        <v/>
      </c>
      <c r="J33" s="59">
        <v>0</v>
      </c>
      <c r="K33" s="62" t="str">
        <f t="shared" si="3"/>
        <v/>
      </c>
      <c r="L33" s="59">
        <v>0</v>
      </c>
      <c r="M33" s="63" t="str">
        <f t="shared" si="4"/>
        <v/>
      </c>
      <c r="N33" s="59">
        <v>0</v>
      </c>
      <c r="O33" s="63" t="str">
        <f t="shared" si="5"/>
        <v/>
      </c>
      <c r="P33" s="59">
        <v>0</v>
      </c>
      <c r="Q33" s="63" t="str">
        <f t="shared" si="6"/>
        <v/>
      </c>
    </row>
    <row r="34" spans="2:17" ht="15" customHeight="1">
      <c r="B34" s="58"/>
      <c r="C34" s="52">
        <f>IFERROR(VLOOKUP(B34,'Planilha Orçamentária'!$B:$J,3,FALSE),0)</f>
        <v>0</v>
      </c>
      <c r="D34" s="59">
        <f>IFERROR(VLOOKUP(B34,'Planilha Orçamentária'!$B:$J,9,FALSE),0)</f>
        <v>0</v>
      </c>
      <c r="E34" s="60"/>
      <c r="F34" s="61">
        <v>0</v>
      </c>
      <c r="G34" s="62" t="str">
        <f t="shared" si="1"/>
        <v/>
      </c>
      <c r="H34" s="59">
        <v>0</v>
      </c>
      <c r="I34" s="62" t="str">
        <f t="shared" si="2"/>
        <v/>
      </c>
      <c r="J34" s="59">
        <v>0</v>
      </c>
      <c r="K34" s="62" t="str">
        <f t="shared" si="3"/>
        <v/>
      </c>
      <c r="L34" s="59">
        <v>0</v>
      </c>
      <c r="M34" s="63" t="str">
        <f t="shared" si="4"/>
        <v/>
      </c>
      <c r="N34" s="59">
        <v>0</v>
      </c>
      <c r="O34" s="63" t="str">
        <f t="shared" si="5"/>
        <v/>
      </c>
      <c r="P34" s="59">
        <v>0</v>
      </c>
      <c r="Q34" s="63" t="str">
        <f t="shared" si="6"/>
        <v/>
      </c>
    </row>
    <row r="35" spans="2:17" ht="15" customHeight="1">
      <c r="B35" s="58"/>
      <c r="C35" s="52">
        <f>IFERROR(VLOOKUP(B35,'Planilha Orçamentária'!$B:$J,3,FALSE),0)</f>
        <v>0</v>
      </c>
      <c r="D35" s="59">
        <f>IFERROR(VLOOKUP(B35,'Planilha Orçamentária'!$B:$J,9,FALSE),0)</f>
        <v>0</v>
      </c>
      <c r="E35" s="60"/>
      <c r="F35" s="61">
        <v>0</v>
      </c>
      <c r="G35" s="62" t="str">
        <f t="shared" si="1"/>
        <v/>
      </c>
      <c r="H35" s="59">
        <v>0</v>
      </c>
      <c r="I35" s="62" t="str">
        <f t="shared" si="2"/>
        <v/>
      </c>
      <c r="J35" s="59">
        <v>0</v>
      </c>
      <c r="K35" s="62" t="str">
        <f t="shared" si="3"/>
        <v/>
      </c>
      <c r="L35" s="59">
        <v>0</v>
      </c>
      <c r="M35" s="63" t="str">
        <f t="shared" si="4"/>
        <v/>
      </c>
      <c r="N35" s="59">
        <v>0</v>
      </c>
      <c r="O35" s="63" t="str">
        <f t="shared" si="5"/>
        <v/>
      </c>
      <c r="P35" s="59">
        <v>0</v>
      </c>
      <c r="Q35" s="63" t="str">
        <f t="shared" si="6"/>
        <v/>
      </c>
    </row>
    <row r="36" spans="2:17" ht="15" customHeight="1">
      <c r="B36" s="58"/>
      <c r="C36" s="52">
        <f>IFERROR(VLOOKUP(B36,'Planilha Orçamentária'!$B:$J,3,FALSE),0)</f>
        <v>0</v>
      </c>
      <c r="D36" s="59">
        <f>IFERROR(VLOOKUP(B36,'Planilha Orçamentária'!$B:$J,9,FALSE),0)</f>
        <v>0</v>
      </c>
      <c r="E36" s="60"/>
      <c r="F36" s="61">
        <v>0</v>
      </c>
      <c r="G36" s="62" t="str">
        <f t="shared" si="1"/>
        <v/>
      </c>
      <c r="H36" s="59">
        <v>0</v>
      </c>
      <c r="I36" s="62" t="str">
        <f t="shared" si="2"/>
        <v/>
      </c>
      <c r="J36" s="59">
        <v>0</v>
      </c>
      <c r="K36" s="62" t="str">
        <f t="shared" si="3"/>
        <v/>
      </c>
      <c r="L36" s="59">
        <v>0</v>
      </c>
      <c r="M36" s="63" t="str">
        <f t="shared" si="4"/>
        <v/>
      </c>
      <c r="N36" s="59">
        <v>0</v>
      </c>
      <c r="O36" s="63" t="str">
        <f t="shared" si="5"/>
        <v/>
      </c>
      <c r="P36" s="59">
        <v>0</v>
      </c>
      <c r="Q36" s="63" t="str">
        <f t="shared" si="6"/>
        <v/>
      </c>
    </row>
    <row r="37" spans="2:17" ht="15" customHeight="1">
      <c r="B37" s="64"/>
      <c r="C37" s="65"/>
      <c r="D37" s="66"/>
      <c r="E37" s="67"/>
      <c r="F37" s="66"/>
      <c r="G37" s="68"/>
      <c r="H37" s="66"/>
      <c r="I37" s="68"/>
      <c r="J37" s="66"/>
      <c r="K37" s="68"/>
      <c r="L37" s="66"/>
      <c r="M37" s="68"/>
      <c r="N37" s="66"/>
      <c r="O37" s="68"/>
      <c r="P37" s="66"/>
      <c r="Q37" s="68"/>
    </row>
    <row r="38" spans="2:17" ht="15" customHeight="1">
      <c r="B38" s="358" t="s">
        <v>989</v>
      </c>
      <c r="C38" s="359"/>
      <c r="D38" s="69">
        <f>SUM(D12:D36)</f>
        <v>203612.9</v>
      </c>
      <c r="E38" s="70">
        <f>SUM(E12:E36)</f>
        <v>1</v>
      </c>
      <c r="F38" s="71">
        <f>SUM(F12:F36)</f>
        <v>23611.207000000002</v>
      </c>
      <c r="G38" s="72">
        <f>IFERROR(F38/$D$38,0)</f>
        <v>0.11596125294615421</v>
      </c>
      <c r="H38" s="73">
        <f>SUM(H12:H36)</f>
        <v>23887.625499999998</v>
      </c>
      <c r="I38" s="72">
        <f>IFERROR(H38/$D$38,0)</f>
        <v>0.11731882164636916</v>
      </c>
      <c r="J38" s="73">
        <f>SUM(J12:J36)</f>
        <v>34469.974000000002</v>
      </c>
      <c r="K38" s="72">
        <f>IFERROR(J38/$D$38,0)</f>
        <v>0.16929170008383557</v>
      </c>
      <c r="L38" s="73">
        <f>SUM(L12:L36)</f>
        <v>45874.3</v>
      </c>
      <c r="M38" s="72">
        <f>IFERROR(L38/$D$38,0)</f>
        <v>0.22530154032480262</v>
      </c>
      <c r="N38" s="73">
        <f>SUM(N12:N36)</f>
        <v>44501.2065</v>
      </c>
      <c r="O38" s="72">
        <f>IFERROR(N38/$D$38,0)</f>
        <v>0.21855789343406043</v>
      </c>
      <c r="P38" s="73">
        <f>SUM(P12:P36)</f>
        <v>31268.587000000007</v>
      </c>
      <c r="Q38" s="72">
        <f>IFERROR(P38/$D$38,0)</f>
        <v>0.1535687915647781</v>
      </c>
    </row>
    <row r="39" spans="2:17" ht="15" customHeight="1">
      <c r="B39" s="358" t="s">
        <v>990</v>
      </c>
      <c r="C39" s="359"/>
      <c r="D39" s="74">
        <f>LARGE(F39:Q39,1)</f>
        <v>203612.90000000002</v>
      </c>
      <c r="E39" s="70">
        <f>IFERROR(D39/D38,0)</f>
        <v>1.0000000000000002</v>
      </c>
      <c r="F39" s="75">
        <f>F38</f>
        <v>23611.207000000002</v>
      </c>
      <c r="G39" s="76">
        <f>G38</f>
        <v>0.11596125294615421</v>
      </c>
      <c r="H39" s="77">
        <f t="shared" ref="H39:Q39" si="7">F39+H38</f>
        <v>47498.832500000004</v>
      </c>
      <c r="I39" s="76">
        <f t="shared" si="7"/>
        <v>0.23328007459252337</v>
      </c>
      <c r="J39" s="77">
        <f t="shared" si="7"/>
        <v>81968.806500000006</v>
      </c>
      <c r="K39" s="76">
        <f t="shared" si="7"/>
        <v>0.40257177467635896</v>
      </c>
      <c r="L39" s="77">
        <f t="shared" si="7"/>
        <v>127843.10650000001</v>
      </c>
      <c r="M39" s="78">
        <f t="shared" si="7"/>
        <v>0.62787331500116161</v>
      </c>
      <c r="N39" s="77">
        <f t="shared" si="7"/>
        <v>172344.31300000002</v>
      </c>
      <c r="O39" s="78">
        <f t="shared" si="7"/>
        <v>0.84643120843522202</v>
      </c>
      <c r="P39" s="77">
        <f t="shared" si="7"/>
        <v>203612.90000000002</v>
      </c>
      <c r="Q39" s="78">
        <f t="shared" si="7"/>
        <v>1</v>
      </c>
    </row>
    <row r="40" spans="2:17" ht="15" customHeight="1"/>
    <row r="41" spans="2:17" ht="15" customHeight="1"/>
    <row r="42" spans="2:17" ht="15" customHeight="1">
      <c r="B42" s="79"/>
    </row>
    <row r="43" spans="2:17" ht="15" customHeight="1">
      <c r="B43" s="33"/>
    </row>
    <row r="44" spans="2:17" ht="15" customHeight="1">
      <c r="B44" s="34"/>
    </row>
    <row r="45" spans="2:17" ht="15" customHeight="1">
      <c r="B45" s="34"/>
    </row>
    <row r="46" spans="2:17" ht="15" customHeight="1"/>
    <row r="47" spans="2:17" ht="15" customHeight="1"/>
    <row r="48" spans="2:17" ht="15" customHeight="1">
      <c r="B48" s="80"/>
    </row>
    <row r="49" spans="3:6" ht="15" customHeight="1">
      <c r="C49" s="32"/>
      <c r="D49" s="32"/>
      <c r="E49" s="32"/>
      <c r="F49" s="32"/>
    </row>
    <row r="50" spans="3:6" ht="15" customHeight="1"/>
    <row r="51" spans="3:6" ht="15" customHeight="1"/>
    <row r="52" spans="3:6" ht="15" customHeight="1"/>
    <row r="53" spans="3:6" ht="15" customHeight="1"/>
    <row r="54" spans="3:6" ht="15" customHeight="1"/>
  </sheetData>
  <mergeCells count="13">
    <mergeCell ref="B2:Q2"/>
    <mergeCell ref="B3:Q3"/>
    <mergeCell ref="P10:Q10"/>
    <mergeCell ref="B38:C38"/>
    <mergeCell ref="B39:C39"/>
    <mergeCell ref="B9:Q9"/>
    <mergeCell ref="B10:B11"/>
    <mergeCell ref="D10:E10"/>
    <mergeCell ref="F10:G10"/>
    <mergeCell ref="H10:I10"/>
    <mergeCell ref="J10:K10"/>
    <mergeCell ref="L10:M10"/>
    <mergeCell ref="N10:O10"/>
  </mergeCells>
  <printOptions horizontalCentered="1"/>
  <pageMargins left="0.59055118110236227" right="0.59055118110236227" top="0.78740157480314965" bottom="0.98425196850393704" header="0.19685039370078741" footer="0.19685039370078741"/>
  <pageSetup paperSize="9" scale="59" fitToHeight="0" orientation="landscape" r:id="rId1"/>
  <headerFooter scaleWithDoc="0">
    <oddFooter>&amp;C________________________________________Carimbo e Assinatura do Responsável Técnico&amp;RPágina &amp;P de &amp;N</oddFooter>
  </headerFooter>
  <drawing r:id="rId2"/>
</worksheet>
</file>

<file path=xl/worksheets/sheet5.xml><?xml version="1.0" encoding="utf-8"?>
<worksheet xmlns="http://schemas.openxmlformats.org/spreadsheetml/2006/main" xmlns:r="http://schemas.openxmlformats.org/officeDocument/2006/relationships">
  <sheetPr>
    <tabColor theme="9" tint="0.59999389629810485"/>
    <pageSetUpPr fitToPage="1"/>
  </sheetPr>
  <dimension ref="A1:WVX24"/>
  <sheetViews>
    <sheetView showGridLines="0" zoomScale="80" zoomScaleNormal="80" zoomScaleSheetLayoutView="70" workbookViewId="0">
      <selection activeCell="B24" sqref="B24"/>
    </sheetView>
  </sheetViews>
  <sheetFormatPr defaultColWidth="0" defaultRowHeight="15" customHeight="1"/>
  <cols>
    <col min="1" max="1" width="1.7109375" style="125" customWidth="1"/>
    <col min="2" max="2" width="6.7109375" style="126" customWidth="1"/>
    <col min="3" max="3" width="15.7109375" style="126" customWidth="1"/>
    <col min="4" max="4" width="70.7109375" style="127" customWidth="1"/>
    <col min="5" max="5" width="8.7109375" style="128" customWidth="1"/>
    <col min="6" max="6" width="15.7109375" style="129" customWidth="1"/>
    <col min="7" max="10" width="15.7109375" style="130" customWidth="1"/>
    <col min="11" max="13" width="18.7109375" style="130" customWidth="1"/>
    <col min="14" max="14" width="15.85546875" style="130" customWidth="1"/>
    <col min="15" max="15" width="1.7109375" style="125" customWidth="1"/>
    <col min="16" max="254" width="9.140625" style="125" hidden="1"/>
    <col min="255" max="255" width="2.42578125" style="125" hidden="1"/>
    <col min="256" max="258" width="12.42578125" style="125" hidden="1"/>
    <col min="259" max="259" width="82" style="125" hidden="1"/>
    <col min="260" max="260" width="7.140625" style="125" hidden="1"/>
    <col min="261" max="261" width="16.5703125" style="125" hidden="1"/>
    <col min="262" max="262" width="11.42578125" style="125" hidden="1"/>
    <col min="263" max="263" width="12" style="125" hidden="1"/>
    <col min="264" max="264" width="10.85546875" style="125" hidden="1"/>
    <col min="265" max="265" width="17.7109375" style="125" hidden="1"/>
    <col min="266" max="266" width="0.140625" style="125" hidden="1"/>
    <col min="267" max="268" width="15.7109375" style="125" hidden="1"/>
    <col min="269" max="269" width="14.28515625" style="125" hidden="1"/>
    <col min="270" max="270" width="15.85546875" style="125" hidden="1"/>
    <col min="271" max="271" width="2" style="125" hidden="1"/>
    <col min="272" max="510" width="9.140625" style="125" hidden="1"/>
    <col min="511" max="511" width="2.42578125" style="125" hidden="1"/>
    <col min="512" max="514" width="12.42578125" style="125" hidden="1"/>
    <col min="515" max="515" width="82" style="125" hidden="1"/>
    <col min="516" max="516" width="7.140625" style="125" hidden="1"/>
    <col min="517" max="517" width="16.5703125" style="125" hidden="1"/>
    <col min="518" max="518" width="11.42578125" style="125" hidden="1"/>
    <col min="519" max="519" width="12" style="125" hidden="1"/>
    <col min="520" max="520" width="10.85546875" style="125" hidden="1"/>
    <col min="521" max="521" width="17.7109375" style="125" hidden="1"/>
    <col min="522" max="522" width="0.140625" style="125" hidden="1"/>
    <col min="523" max="524" width="15.7109375" style="125" hidden="1"/>
    <col min="525" max="525" width="14.28515625" style="125" hidden="1"/>
    <col min="526" max="526" width="15.85546875" style="125" hidden="1"/>
    <col min="527" max="527" width="2" style="125" hidden="1"/>
    <col min="528" max="766" width="9.140625" style="125" hidden="1"/>
    <col min="767" max="767" width="2.42578125" style="125" hidden="1"/>
    <col min="768" max="770" width="12.42578125" style="125" hidden="1"/>
    <col min="771" max="771" width="82" style="125" hidden="1"/>
    <col min="772" max="772" width="7.140625" style="125" hidden="1"/>
    <col min="773" max="773" width="16.5703125" style="125" hidden="1"/>
    <col min="774" max="774" width="11.42578125" style="125" hidden="1"/>
    <col min="775" max="775" width="12" style="125" hidden="1"/>
    <col min="776" max="776" width="10.85546875" style="125" hidden="1"/>
    <col min="777" max="777" width="17.7109375" style="125" hidden="1"/>
    <col min="778" max="778" width="0.140625" style="125" hidden="1"/>
    <col min="779" max="780" width="15.7109375" style="125" hidden="1"/>
    <col min="781" max="781" width="14.28515625" style="125" hidden="1"/>
    <col min="782" max="782" width="15.85546875" style="125" hidden="1"/>
    <col min="783" max="783" width="2" style="125" hidden="1"/>
    <col min="784" max="1022" width="9.140625" style="125" hidden="1"/>
    <col min="1023" max="1023" width="2.42578125" style="125" hidden="1"/>
    <col min="1024" max="1026" width="12.42578125" style="125" hidden="1"/>
    <col min="1027" max="1027" width="82" style="125" hidden="1"/>
    <col min="1028" max="1028" width="7.140625" style="125" hidden="1"/>
    <col min="1029" max="1029" width="16.5703125" style="125" hidden="1"/>
    <col min="1030" max="1030" width="11.42578125" style="125" hidden="1"/>
    <col min="1031" max="1031" width="12" style="125" hidden="1"/>
    <col min="1032" max="1032" width="10.85546875" style="125" hidden="1"/>
    <col min="1033" max="1033" width="17.7109375" style="125" hidden="1"/>
    <col min="1034" max="1034" width="0.140625" style="125" hidden="1"/>
    <col min="1035" max="1036" width="15.7109375" style="125" hidden="1"/>
    <col min="1037" max="1037" width="14.28515625" style="125" hidden="1"/>
    <col min="1038" max="1038" width="15.85546875" style="125" hidden="1"/>
    <col min="1039" max="1039" width="2" style="125" hidden="1"/>
    <col min="1040" max="1278" width="9.140625" style="125" hidden="1"/>
    <col min="1279" max="1279" width="2.42578125" style="125" hidden="1"/>
    <col min="1280" max="1282" width="12.42578125" style="125" hidden="1"/>
    <col min="1283" max="1283" width="82" style="125" hidden="1"/>
    <col min="1284" max="1284" width="7.140625" style="125" hidden="1"/>
    <col min="1285" max="1285" width="16.5703125" style="125" hidden="1"/>
    <col min="1286" max="1286" width="11.42578125" style="125" hidden="1"/>
    <col min="1287" max="1287" width="12" style="125" hidden="1"/>
    <col min="1288" max="1288" width="10.85546875" style="125" hidden="1"/>
    <col min="1289" max="1289" width="17.7109375" style="125" hidden="1"/>
    <col min="1290" max="1290" width="0.140625" style="125" hidden="1"/>
    <col min="1291" max="1292" width="15.7109375" style="125" hidden="1"/>
    <col min="1293" max="1293" width="14.28515625" style="125" hidden="1"/>
    <col min="1294" max="1294" width="15.85546875" style="125" hidden="1"/>
    <col min="1295" max="1295" width="2" style="125" hidden="1"/>
    <col min="1296" max="1534" width="9.140625" style="125" hidden="1"/>
    <col min="1535" max="1535" width="2.42578125" style="125" hidden="1"/>
    <col min="1536" max="1538" width="12.42578125" style="125" hidden="1"/>
    <col min="1539" max="1539" width="82" style="125" hidden="1"/>
    <col min="1540" max="1540" width="7.140625" style="125" hidden="1"/>
    <col min="1541" max="1541" width="16.5703125" style="125" hidden="1"/>
    <col min="1542" max="1542" width="11.42578125" style="125" hidden="1"/>
    <col min="1543" max="1543" width="12" style="125" hidden="1"/>
    <col min="1544" max="1544" width="10.85546875" style="125" hidden="1"/>
    <col min="1545" max="1545" width="17.7109375" style="125" hidden="1"/>
    <col min="1546" max="1546" width="0.140625" style="125" hidden="1"/>
    <col min="1547" max="1548" width="15.7109375" style="125" hidden="1"/>
    <col min="1549" max="1549" width="14.28515625" style="125" hidden="1"/>
    <col min="1550" max="1550" width="15.85546875" style="125" hidden="1"/>
    <col min="1551" max="1551" width="2" style="125" hidden="1"/>
    <col min="1552" max="1790" width="9.140625" style="125" hidden="1"/>
    <col min="1791" max="1791" width="2.42578125" style="125" hidden="1"/>
    <col min="1792" max="1794" width="12.42578125" style="125" hidden="1"/>
    <col min="1795" max="1795" width="82" style="125" hidden="1"/>
    <col min="1796" max="1796" width="7.140625" style="125" hidden="1"/>
    <col min="1797" max="1797" width="16.5703125" style="125" hidden="1"/>
    <col min="1798" max="1798" width="11.42578125" style="125" hidden="1"/>
    <col min="1799" max="1799" width="12" style="125" hidden="1"/>
    <col min="1800" max="1800" width="10.85546875" style="125" hidden="1"/>
    <col min="1801" max="1801" width="17.7109375" style="125" hidden="1"/>
    <col min="1802" max="1802" width="0.140625" style="125" hidden="1"/>
    <col min="1803" max="1804" width="15.7109375" style="125" hidden="1"/>
    <col min="1805" max="1805" width="14.28515625" style="125" hidden="1"/>
    <col min="1806" max="1806" width="15.85546875" style="125" hidden="1"/>
    <col min="1807" max="1807" width="2" style="125" hidden="1"/>
    <col min="1808" max="2046" width="9.140625" style="125" hidden="1"/>
    <col min="2047" max="2047" width="2.42578125" style="125" hidden="1"/>
    <col min="2048" max="2050" width="12.42578125" style="125" hidden="1"/>
    <col min="2051" max="2051" width="82" style="125" hidden="1"/>
    <col min="2052" max="2052" width="7.140625" style="125" hidden="1"/>
    <col min="2053" max="2053" width="16.5703125" style="125" hidden="1"/>
    <col min="2054" max="2054" width="11.42578125" style="125" hidden="1"/>
    <col min="2055" max="2055" width="12" style="125" hidden="1"/>
    <col min="2056" max="2056" width="10.85546875" style="125" hidden="1"/>
    <col min="2057" max="2057" width="17.7109375" style="125" hidden="1"/>
    <col min="2058" max="2058" width="0.140625" style="125" hidden="1"/>
    <col min="2059" max="2060" width="15.7109375" style="125" hidden="1"/>
    <col min="2061" max="2061" width="14.28515625" style="125" hidden="1"/>
    <col min="2062" max="2062" width="15.85546875" style="125" hidden="1"/>
    <col min="2063" max="2063" width="2" style="125" hidden="1"/>
    <col min="2064" max="2302" width="9.140625" style="125" hidden="1"/>
    <col min="2303" max="2303" width="2.42578125" style="125" hidden="1"/>
    <col min="2304" max="2306" width="12.42578125" style="125" hidden="1"/>
    <col min="2307" max="2307" width="82" style="125" hidden="1"/>
    <col min="2308" max="2308" width="7.140625" style="125" hidden="1"/>
    <col min="2309" max="2309" width="16.5703125" style="125" hidden="1"/>
    <col min="2310" max="2310" width="11.42578125" style="125" hidden="1"/>
    <col min="2311" max="2311" width="12" style="125" hidden="1"/>
    <col min="2312" max="2312" width="10.85546875" style="125" hidden="1"/>
    <col min="2313" max="2313" width="17.7109375" style="125" hidden="1"/>
    <col min="2314" max="2314" width="0.140625" style="125" hidden="1"/>
    <col min="2315" max="2316" width="15.7109375" style="125" hidden="1"/>
    <col min="2317" max="2317" width="14.28515625" style="125" hidden="1"/>
    <col min="2318" max="2318" width="15.85546875" style="125" hidden="1"/>
    <col min="2319" max="2319" width="2" style="125" hidden="1"/>
    <col min="2320" max="2558" width="9.140625" style="125" hidden="1"/>
    <col min="2559" max="2559" width="2.42578125" style="125" hidden="1"/>
    <col min="2560" max="2562" width="12.42578125" style="125" hidden="1"/>
    <col min="2563" max="2563" width="82" style="125" hidden="1"/>
    <col min="2564" max="2564" width="7.140625" style="125" hidden="1"/>
    <col min="2565" max="2565" width="16.5703125" style="125" hidden="1"/>
    <col min="2566" max="2566" width="11.42578125" style="125" hidden="1"/>
    <col min="2567" max="2567" width="12" style="125" hidden="1"/>
    <col min="2568" max="2568" width="10.85546875" style="125" hidden="1"/>
    <col min="2569" max="2569" width="17.7109375" style="125" hidden="1"/>
    <col min="2570" max="2570" width="0.140625" style="125" hidden="1"/>
    <col min="2571" max="2572" width="15.7109375" style="125" hidden="1"/>
    <col min="2573" max="2573" width="14.28515625" style="125" hidden="1"/>
    <col min="2574" max="2574" width="15.85546875" style="125" hidden="1"/>
    <col min="2575" max="2575" width="2" style="125" hidden="1"/>
    <col min="2576" max="2814" width="9.140625" style="125" hidden="1"/>
    <col min="2815" max="2815" width="2.42578125" style="125" hidden="1"/>
    <col min="2816" max="2818" width="12.42578125" style="125" hidden="1"/>
    <col min="2819" max="2819" width="82" style="125" hidden="1"/>
    <col min="2820" max="2820" width="7.140625" style="125" hidden="1"/>
    <col min="2821" max="2821" width="16.5703125" style="125" hidden="1"/>
    <col min="2822" max="2822" width="11.42578125" style="125" hidden="1"/>
    <col min="2823" max="2823" width="12" style="125" hidden="1"/>
    <col min="2824" max="2824" width="10.85546875" style="125" hidden="1"/>
    <col min="2825" max="2825" width="17.7109375" style="125" hidden="1"/>
    <col min="2826" max="2826" width="0.140625" style="125" hidden="1"/>
    <col min="2827" max="2828" width="15.7109375" style="125" hidden="1"/>
    <col min="2829" max="2829" width="14.28515625" style="125" hidden="1"/>
    <col min="2830" max="2830" width="15.85546875" style="125" hidden="1"/>
    <col min="2831" max="2831" width="2" style="125" hidden="1"/>
    <col min="2832" max="3070" width="9.140625" style="125" hidden="1"/>
    <col min="3071" max="3071" width="2.42578125" style="125" hidden="1"/>
    <col min="3072" max="3074" width="12.42578125" style="125" hidden="1"/>
    <col min="3075" max="3075" width="82" style="125" hidden="1"/>
    <col min="3076" max="3076" width="7.140625" style="125" hidden="1"/>
    <col min="3077" max="3077" width="16.5703125" style="125" hidden="1"/>
    <col min="3078" max="3078" width="11.42578125" style="125" hidden="1"/>
    <col min="3079" max="3079" width="12" style="125" hidden="1"/>
    <col min="3080" max="3080" width="10.85546875" style="125" hidden="1"/>
    <col min="3081" max="3081" width="17.7109375" style="125" hidden="1"/>
    <col min="3082" max="3082" width="0.140625" style="125" hidden="1"/>
    <col min="3083" max="3084" width="15.7109375" style="125" hidden="1"/>
    <col min="3085" max="3085" width="14.28515625" style="125" hidden="1"/>
    <col min="3086" max="3086" width="15.85546875" style="125" hidden="1"/>
    <col min="3087" max="3087" width="2" style="125" hidden="1"/>
    <col min="3088" max="3326" width="9.140625" style="125" hidden="1"/>
    <col min="3327" max="3327" width="2.42578125" style="125" hidden="1"/>
    <col min="3328" max="3330" width="12.42578125" style="125" hidden="1"/>
    <col min="3331" max="3331" width="82" style="125" hidden="1"/>
    <col min="3332" max="3332" width="7.140625" style="125" hidden="1"/>
    <col min="3333" max="3333" width="16.5703125" style="125" hidden="1"/>
    <col min="3334" max="3334" width="11.42578125" style="125" hidden="1"/>
    <col min="3335" max="3335" width="12" style="125" hidden="1"/>
    <col min="3336" max="3336" width="10.85546875" style="125" hidden="1"/>
    <col min="3337" max="3337" width="17.7109375" style="125" hidden="1"/>
    <col min="3338" max="3338" width="0.140625" style="125" hidden="1"/>
    <col min="3339" max="3340" width="15.7109375" style="125" hidden="1"/>
    <col min="3341" max="3341" width="14.28515625" style="125" hidden="1"/>
    <col min="3342" max="3342" width="15.85546875" style="125" hidden="1"/>
    <col min="3343" max="3343" width="2" style="125" hidden="1"/>
    <col min="3344" max="3582" width="9.140625" style="125" hidden="1"/>
    <col min="3583" max="3583" width="2.42578125" style="125" hidden="1"/>
    <col min="3584" max="3586" width="12.42578125" style="125" hidden="1"/>
    <col min="3587" max="3587" width="82" style="125" hidden="1"/>
    <col min="3588" max="3588" width="7.140625" style="125" hidden="1"/>
    <col min="3589" max="3589" width="16.5703125" style="125" hidden="1"/>
    <col min="3590" max="3590" width="11.42578125" style="125" hidden="1"/>
    <col min="3591" max="3591" width="12" style="125" hidden="1"/>
    <col min="3592" max="3592" width="10.85546875" style="125" hidden="1"/>
    <col min="3593" max="3593" width="17.7109375" style="125" hidden="1"/>
    <col min="3594" max="3594" width="0.140625" style="125" hidden="1"/>
    <col min="3595" max="3596" width="15.7109375" style="125" hidden="1"/>
    <col min="3597" max="3597" width="14.28515625" style="125" hidden="1"/>
    <col min="3598" max="3598" width="15.85546875" style="125" hidden="1"/>
    <col min="3599" max="3599" width="2" style="125" hidden="1"/>
    <col min="3600" max="3838" width="9.140625" style="125" hidden="1"/>
    <col min="3839" max="3839" width="2.42578125" style="125" hidden="1"/>
    <col min="3840" max="3842" width="12.42578125" style="125" hidden="1"/>
    <col min="3843" max="3843" width="82" style="125" hidden="1"/>
    <col min="3844" max="3844" width="7.140625" style="125" hidden="1"/>
    <col min="3845" max="3845" width="16.5703125" style="125" hidden="1"/>
    <col min="3846" max="3846" width="11.42578125" style="125" hidden="1"/>
    <col min="3847" max="3847" width="12" style="125" hidden="1"/>
    <col min="3848" max="3848" width="10.85546875" style="125" hidden="1"/>
    <col min="3849" max="3849" width="17.7109375" style="125" hidden="1"/>
    <col min="3850" max="3850" width="0.140625" style="125" hidden="1"/>
    <col min="3851" max="3852" width="15.7109375" style="125" hidden="1"/>
    <col min="3853" max="3853" width="14.28515625" style="125" hidden="1"/>
    <col min="3854" max="3854" width="15.85546875" style="125" hidden="1"/>
    <col min="3855" max="3855" width="2" style="125" hidden="1"/>
    <col min="3856" max="4094" width="9.140625" style="125" hidden="1"/>
    <col min="4095" max="4095" width="2.42578125" style="125" hidden="1"/>
    <col min="4096" max="4098" width="12.42578125" style="125" hidden="1"/>
    <col min="4099" max="4099" width="82" style="125" hidden="1"/>
    <col min="4100" max="4100" width="7.140625" style="125" hidden="1"/>
    <col min="4101" max="4101" width="16.5703125" style="125" hidden="1"/>
    <col min="4102" max="4102" width="11.42578125" style="125" hidden="1"/>
    <col min="4103" max="4103" width="12" style="125" hidden="1"/>
    <col min="4104" max="4104" width="10.85546875" style="125" hidden="1"/>
    <col min="4105" max="4105" width="17.7109375" style="125" hidden="1"/>
    <col min="4106" max="4106" width="0.140625" style="125" hidden="1"/>
    <col min="4107" max="4108" width="15.7109375" style="125" hidden="1"/>
    <col min="4109" max="4109" width="14.28515625" style="125" hidden="1"/>
    <col min="4110" max="4110" width="15.85546875" style="125" hidden="1"/>
    <col min="4111" max="4111" width="2" style="125" hidden="1"/>
    <col min="4112" max="4350" width="9.140625" style="125" hidden="1"/>
    <col min="4351" max="4351" width="2.42578125" style="125" hidden="1"/>
    <col min="4352" max="4354" width="12.42578125" style="125" hidden="1"/>
    <col min="4355" max="4355" width="82" style="125" hidden="1"/>
    <col min="4356" max="4356" width="7.140625" style="125" hidden="1"/>
    <col min="4357" max="4357" width="16.5703125" style="125" hidden="1"/>
    <col min="4358" max="4358" width="11.42578125" style="125" hidden="1"/>
    <col min="4359" max="4359" width="12" style="125" hidden="1"/>
    <col min="4360" max="4360" width="10.85546875" style="125" hidden="1"/>
    <col min="4361" max="4361" width="17.7109375" style="125" hidden="1"/>
    <col min="4362" max="4362" width="0.140625" style="125" hidden="1"/>
    <col min="4363" max="4364" width="15.7109375" style="125" hidden="1"/>
    <col min="4365" max="4365" width="14.28515625" style="125" hidden="1"/>
    <col min="4366" max="4366" width="15.85546875" style="125" hidden="1"/>
    <col min="4367" max="4367" width="2" style="125" hidden="1"/>
    <col min="4368" max="4606" width="9.140625" style="125" hidden="1"/>
    <col min="4607" max="4607" width="2.42578125" style="125" hidden="1"/>
    <col min="4608" max="4610" width="12.42578125" style="125" hidden="1"/>
    <col min="4611" max="4611" width="82" style="125" hidden="1"/>
    <col min="4612" max="4612" width="7.140625" style="125" hidden="1"/>
    <col min="4613" max="4613" width="16.5703125" style="125" hidden="1"/>
    <col min="4614" max="4614" width="11.42578125" style="125" hidden="1"/>
    <col min="4615" max="4615" width="12" style="125" hidden="1"/>
    <col min="4616" max="4616" width="10.85546875" style="125" hidden="1"/>
    <col min="4617" max="4617" width="17.7109375" style="125" hidden="1"/>
    <col min="4618" max="4618" width="0.140625" style="125" hidden="1"/>
    <col min="4619" max="4620" width="15.7109375" style="125" hidden="1"/>
    <col min="4621" max="4621" width="14.28515625" style="125" hidden="1"/>
    <col min="4622" max="4622" width="15.85546875" style="125" hidden="1"/>
    <col min="4623" max="4623" width="2" style="125" hidden="1"/>
    <col min="4624" max="4862" width="9.140625" style="125" hidden="1"/>
    <col min="4863" max="4863" width="2.42578125" style="125" hidden="1"/>
    <col min="4864" max="4866" width="12.42578125" style="125" hidden="1"/>
    <col min="4867" max="4867" width="82" style="125" hidden="1"/>
    <col min="4868" max="4868" width="7.140625" style="125" hidden="1"/>
    <col min="4869" max="4869" width="16.5703125" style="125" hidden="1"/>
    <col min="4870" max="4870" width="11.42578125" style="125" hidden="1"/>
    <col min="4871" max="4871" width="12" style="125" hidden="1"/>
    <col min="4872" max="4872" width="10.85546875" style="125" hidden="1"/>
    <col min="4873" max="4873" width="17.7109375" style="125" hidden="1"/>
    <col min="4874" max="4874" width="0.140625" style="125" hidden="1"/>
    <col min="4875" max="4876" width="15.7109375" style="125" hidden="1"/>
    <col min="4877" max="4877" width="14.28515625" style="125" hidden="1"/>
    <col min="4878" max="4878" width="15.85546875" style="125" hidden="1"/>
    <col min="4879" max="4879" width="2" style="125" hidden="1"/>
    <col min="4880" max="5118" width="9.140625" style="125" hidden="1"/>
    <col min="5119" max="5119" width="2.42578125" style="125" hidden="1"/>
    <col min="5120" max="5122" width="12.42578125" style="125" hidden="1"/>
    <col min="5123" max="5123" width="82" style="125" hidden="1"/>
    <col min="5124" max="5124" width="7.140625" style="125" hidden="1"/>
    <col min="5125" max="5125" width="16.5703125" style="125" hidden="1"/>
    <col min="5126" max="5126" width="11.42578125" style="125" hidden="1"/>
    <col min="5127" max="5127" width="12" style="125" hidden="1"/>
    <col min="5128" max="5128" width="10.85546875" style="125" hidden="1"/>
    <col min="5129" max="5129" width="17.7109375" style="125" hidden="1"/>
    <col min="5130" max="5130" width="0.140625" style="125" hidden="1"/>
    <col min="5131" max="5132" width="15.7109375" style="125" hidden="1"/>
    <col min="5133" max="5133" width="14.28515625" style="125" hidden="1"/>
    <col min="5134" max="5134" width="15.85546875" style="125" hidden="1"/>
    <col min="5135" max="5135" width="2" style="125" hidden="1"/>
    <col min="5136" max="5374" width="9.140625" style="125" hidden="1"/>
    <col min="5375" max="5375" width="2.42578125" style="125" hidden="1"/>
    <col min="5376" max="5378" width="12.42578125" style="125" hidden="1"/>
    <col min="5379" max="5379" width="82" style="125" hidden="1"/>
    <col min="5380" max="5380" width="7.140625" style="125" hidden="1"/>
    <col min="5381" max="5381" width="16.5703125" style="125" hidden="1"/>
    <col min="5382" max="5382" width="11.42578125" style="125" hidden="1"/>
    <col min="5383" max="5383" width="12" style="125" hidden="1"/>
    <col min="5384" max="5384" width="10.85546875" style="125" hidden="1"/>
    <col min="5385" max="5385" width="17.7109375" style="125" hidden="1"/>
    <col min="5386" max="5386" width="0.140625" style="125" hidden="1"/>
    <col min="5387" max="5388" width="15.7109375" style="125" hidden="1"/>
    <col min="5389" max="5389" width="14.28515625" style="125" hidden="1"/>
    <col min="5390" max="5390" width="15.85546875" style="125" hidden="1"/>
    <col min="5391" max="5391" width="2" style="125" hidden="1"/>
    <col min="5392" max="5630" width="9.140625" style="125" hidden="1"/>
    <col min="5631" max="5631" width="2.42578125" style="125" hidden="1"/>
    <col min="5632" max="5634" width="12.42578125" style="125" hidden="1"/>
    <col min="5635" max="5635" width="82" style="125" hidden="1"/>
    <col min="5636" max="5636" width="7.140625" style="125" hidden="1"/>
    <col min="5637" max="5637" width="16.5703125" style="125" hidden="1"/>
    <col min="5638" max="5638" width="11.42578125" style="125" hidden="1"/>
    <col min="5639" max="5639" width="12" style="125" hidden="1"/>
    <col min="5640" max="5640" width="10.85546875" style="125" hidden="1"/>
    <col min="5641" max="5641" width="17.7109375" style="125" hidden="1"/>
    <col min="5642" max="5642" width="0.140625" style="125" hidden="1"/>
    <col min="5643" max="5644" width="15.7109375" style="125" hidden="1"/>
    <col min="5645" max="5645" width="14.28515625" style="125" hidden="1"/>
    <col min="5646" max="5646" width="15.85546875" style="125" hidden="1"/>
    <col min="5647" max="5647" width="2" style="125" hidden="1"/>
    <col min="5648" max="5886" width="9.140625" style="125" hidden="1"/>
    <col min="5887" max="5887" width="2.42578125" style="125" hidden="1"/>
    <col min="5888" max="5890" width="12.42578125" style="125" hidden="1"/>
    <col min="5891" max="5891" width="82" style="125" hidden="1"/>
    <col min="5892" max="5892" width="7.140625" style="125" hidden="1"/>
    <col min="5893" max="5893" width="16.5703125" style="125" hidden="1"/>
    <col min="5894" max="5894" width="11.42578125" style="125" hidden="1"/>
    <col min="5895" max="5895" width="12" style="125" hidden="1"/>
    <col min="5896" max="5896" width="10.85546875" style="125" hidden="1"/>
    <col min="5897" max="5897" width="17.7109375" style="125" hidden="1"/>
    <col min="5898" max="5898" width="0.140625" style="125" hidden="1"/>
    <col min="5899" max="5900" width="15.7109375" style="125" hidden="1"/>
    <col min="5901" max="5901" width="14.28515625" style="125" hidden="1"/>
    <col min="5902" max="5902" width="15.85546875" style="125" hidden="1"/>
    <col min="5903" max="5903" width="2" style="125" hidden="1"/>
    <col min="5904" max="6142" width="9.140625" style="125" hidden="1"/>
    <col min="6143" max="6143" width="2.42578125" style="125" hidden="1"/>
    <col min="6144" max="6146" width="12.42578125" style="125" hidden="1"/>
    <col min="6147" max="6147" width="82" style="125" hidden="1"/>
    <col min="6148" max="6148" width="7.140625" style="125" hidden="1"/>
    <col min="6149" max="6149" width="16.5703125" style="125" hidden="1"/>
    <col min="6150" max="6150" width="11.42578125" style="125" hidden="1"/>
    <col min="6151" max="6151" width="12" style="125" hidden="1"/>
    <col min="6152" max="6152" width="10.85546875" style="125" hidden="1"/>
    <col min="6153" max="6153" width="17.7109375" style="125" hidden="1"/>
    <col min="6154" max="6154" width="0.140625" style="125" hidden="1"/>
    <col min="6155" max="6156" width="15.7109375" style="125" hidden="1"/>
    <col min="6157" max="6157" width="14.28515625" style="125" hidden="1"/>
    <col min="6158" max="6158" width="15.85546875" style="125" hidden="1"/>
    <col min="6159" max="6159" width="2" style="125" hidden="1"/>
    <col min="6160" max="6398" width="9.140625" style="125" hidden="1"/>
    <col min="6399" max="6399" width="2.42578125" style="125" hidden="1"/>
    <col min="6400" max="6402" width="12.42578125" style="125" hidden="1"/>
    <col min="6403" max="6403" width="82" style="125" hidden="1"/>
    <col min="6404" max="6404" width="7.140625" style="125" hidden="1"/>
    <col min="6405" max="6405" width="16.5703125" style="125" hidden="1"/>
    <col min="6406" max="6406" width="11.42578125" style="125" hidden="1"/>
    <col min="6407" max="6407" width="12" style="125" hidden="1"/>
    <col min="6408" max="6408" width="10.85546875" style="125" hidden="1"/>
    <col min="6409" max="6409" width="17.7109375" style="125" hidden="1"/>
    <col min="6410" max="6410" width="0.140625" style="125" hidden="1"/>
    <col min="6411" max="6412" width="15.7109375" style="125" hidden="1"/>
    <col min="6413" max="6413" width="14.28515625" style="125" hidden="1"/>
    <col min="6414" max="6414" width="15.85546875" style="125" hidden="1"/>
    <col min="6415" max="6415" width="2" style="125" hidden="1"/>
    <col min="6416" max="6654" width="9.140625" style="125" hidden="1"/>
    <col min="6655" max="6655" width="2.42578125" style="125" hidden="1"/>
    <col min="6656" max="6658" width="12.42578125" style="125" hidden="1"/>
    <col min="6659" max="6659" width="82" style="125" hidden="1"/>
    <col min="6660" max="6660" width="7.140625" style="125" hidden="1"/>
    <col min="6661" max="6661" width="16.5703125" style="125" hidden="1"/>
    <col min="6662" max="6662" width="11.42578125" style="125" hidden="1"/>
    <col min="6663" max="6663" width="12" style="125" hidden="1"/>
    <col min="6664" max="6664" width="10.85546875" style="125" hidden="1"/>
    <col min="6665" max="6665" width="17.7109375" style="125" hidden="1"/>
    <col min="6666" max="6666" width="0.140625" style="125" hidden="1"/>
    <col min="6667" max="6668" width="15.7109375" style="125" hidden="1"/>
    <col min="6669" max="6669" width="14.28515625" style="125" hidden="1"/>
    <col min="6670" max="6670" width="15.85546875" style="125" hidden="1"/>
    <col min="6671" max="6671" width="2" style="125" hidden="1"/>
    <col min="6672" max="6910" width="9.140625" style="125" hidden="1"/>
    <col min="6911" max="6911" width="2.42578125" style="125" hidden="1"/>
    <col min="6912" max="6914" width="12.42578125" style="125" hidden="1"/>
    <col min="6915" max="6915" width="82" style="125" hidden="1"/>
    <col min="6916" max="6916" width="7.140625" style="125" hidden="1"/>
    <col min="6917" max="6917" width="16.5703125" style="125" hidden="1"/>
    <col min="6918" max="6918" width="11.42578125" style="125" hidden="1"/>
    <col min="6919" max="6919" width="12" style="125" hidden="1"/>
    <col min="6920" max="6920" width="10.85546875" style="125" hidden="1"/>
    <col min="6921" max="6921" width="17.7109375" style="125" hidden="1"/>
    <col min="6922" max="6922" width="0.140625" style="125" hidden="1"/>
    <col min="6923" max="6924" width="15.7109375" style="125" hidden="1"/>
    <col min="6925" max="6925" width="14.28515625" style="125" hidden="1"/>
    <col min="6926" max="6926" width="15.85546875" style="125" hidden="1"/>
    <col min="6927" max="6927" width="2" style="125" hidden="1"/>
    <col min="6928" max="7166" width="9.140625" style="125" hidden="1"/>
    <col min="7167" max="7167" width="2.42578125" style="125" hidden="1"/>
    <col min="7168" max="7170" width="12.42578125" style="125" hidden="1"/>
    <col min="7171" max="7171" width="82" style="125" hidden="1"/>
    <col min="7172" max="7172" width="7.140625" style="125" hidden="1"/>
    <col min="7173" max="7173" width="16.5703125" style="125" hidden="1"/>
    <col min="7174" max="7174" width="11.42578125" style="125" hidden="1"/>
    <col min="7175" max="7175" width="12" style="125" hidden="1"/>
    <col min="7176" max="7176" width="10.85546875" style="125" hidden="1"/>
    <col min="7177" max="7177" width="17.7109375" style="125" hidden="1"/>
    <col min="7178" max="7178" width="0.140625" style="125" hidden="1"/>
    <col min="7179" max="7180" width="15.7109375" style="125" hidden="1"/>
    <col min="7181" max="7181" width="14.28515625" style="125" hidden="1"/>
    <col min="7182" max="7182" width="15.85546875" style="125" hidden="1"/>
    <col min="7183" max="7183" width="2" style="125" hidden="1"/>
    <col min="7184" max="7422" width="9.140625" style="125" hidden="1"/>
    <col min="7423" max="7423" width="2.42578125" style="125" hidden="1"/>
    <col min="7424" max="7426" width="12.42578125" style="125" hidden="1"/>
    <col min="7427" max="7427" width="82" style="125" hidden="1"/>
    <col min="7428" max="7428" width="7.140625" style="125" hidden="1"/>
    <col min="7429" max="7429" width="16.5703125" style="125" hidden="1"/>
    <col min="7430" max="7430" width="11.42578125" style="125" hidden="1"/>
    <col min="7431" max="7431" width="12" style="125" hidden="1"/>
    <col min="7432" max="7432" width="10.85546875" style="125" hidden="1"/>
    <col min="7433" max="7433" width="17.7109375" style="125" hidden="1"/>
    <col min="7434" max="7434" width="0.140625" style="125" hidden="1"/>
    <col min="7435" max="7436" width="15.7109375" style="125" hidden="1"/>
    <col min="7437" max="7437" width="14.28515625" style="125" hidden="1"/>
    <col min="7438" max="7438" width="15.85546875" style="125" hidden="1"/>
    <col min="7439" max="7439" width="2" style="125" hidden="1"/>
    <col min="7440" max="7678" width="9.140625" style="125" hidden="1"/>
    <col min="7679" max="7679" width="2.42578125" style="125" hidden="1"/>
    <col min="7680" max="7682" width="12.42578125" style="125" hidden="1"/>
    <col min="7683" max="7683" width="82" style="125" hidden="1"/>
    <col min="7684" max="7684" width="7.140625" style="125" hidden="1"/>
    <col min="7685" max="7685" width="16.5703125" style="125" hidden="1"/>
    <col min="7686" max="7686" width="11.42578125" style="125" hidden="1"/>
    <col min="7687" max="7687" width="12" style="125" hidden="1"/>
    <col min="7688" max="7688" width="10.85546875" style="125" hidden="1"/>
    <col min="7689" max="7689" width="17.7109375" style="125" hidden="1"/>
    <col min="7690" max="7690" width="0.140625" style="125" hidden="1"/>
    <col min="7691" max="7692" width="15.7109375" style="125" hidden="1"/>
    <col min="7693" max="7693" width="14.28515625" style="125" hidden="1"/>
    <col min="7694" max="7694" width="15.85546875" style="125" hidden="1"/>
    <col min="7695" max="7695" width="2" style="125" hidden="1"/>
    <col min="7696" max="7934" width="9.140625" style="125" hidden="1"/>
    <col min="7935" max="7935" width="2.42578125" style="125" hidden="1"/>
    <col min="7936" max="7938" width="12.42578125" style="125" hidden="1"/>
    <col min="7939" max="7939" width="82" style="125" hidden="1"/>
    <col min="7940" max="7940" width="7.140625" style="125" hidden="1"/>
    <col min="7941" max="7941" width="16.5703125" style="125" hidden="1"/>
    <col min="7942" max="7942" width="11.42578125" style="125" hidden="1"/>
    <col min="7943" max="7943" width="12" style="125" hidden="1"/>
    <col min="7944" max="7944" width="10.85546875" style="125" hidden="1"/>
    <col min="7945" max="7945" width="17.7109375" style="125" hidden="1"/>
    <col min="7946" max="7946" width="0.140625" style="125" hidden="1"/>
    <col min="7947" max="7948" width="15.7109375" style="125" hidden="1"/>
    <col min="7949" max="7949" width="14.28515625" style="125" hidden="1"/>
    <col min="7950" max="7950" width="15.85546875" style="125" hidden="1"/>
    <col min="7951" max="7951" width="2" style="125" hidden="1"/>
    <col min="7952" max="8190" width="9.140625" style="125" hidden="1"/>
    <col min="8191" max="8191" width="2.42578125" style="125" hidden="1"/>
    <col min="8192" max="8194" width="12.42578125" style="125" hidden="1"/>
    <col min="8195" max="8195" width="82" style="125" hidden="1"/>
    <col min="8196" max="8196" width="7.140625" style="125" hidden="1"/>
    <col min="8197" max="8197" width="16.5703125" style="125" hidden="1"/>
    <col min="8198" max="8198" width="11.42578125" style="125" hidden="1"/>
    <col min="8199" max="8199" width="12" style="125" hidden="1"/>
    <col min="8200" max="8200" width="10.85546875" style="125" hidden="1"/>
    <col min="8201" max="8201" width="17.7109375" style="125" hidden="1"/>
    <col min="8202" max="8202" width="0.140625" style="125" hidden="1"/>
    <col min="8203" max="8204" width="15.7109375" style="125" hidden="1"/>
    <col min="8205" max="8205" width="14.28515625" style="125" hidden="1"/>
    <col min="8206" max="8206" width="15.85546875" style="125" hidden="1"/>
    <col min="8207" max="8207" width="2" style="125" hidden="1"/>
    <col min="8208" max="8446" width="9.140625" style="125" hidden="1"/>
    <col min="8447" max="8447" width="2.42578125" style="125" hidden="1"/>
    <col min="8448" max="8450" width="12.42578125" style="125" hidden="1"/>
    <col min="8451" max="8451" width="82" style="125" hidden="1"/>
    <col min="8452" max="8452" width="7.140625" style="125" hidden="1"/>
    <col min="8453" max="8453" width="16.5703125" style="125" hidden="1"/>
    <col min="8454" max="8454" width="11.42578125" style="125" hidden="1"/>
    <col min="8455" max="8455" width="12" style="125" hidden="1"/>
    <col min="8456" max="8456" width="10.85546875" style="125" hidden="1"/>
    <col min="8457" max="8457" width="17.7109375" style="125" hidden="1"/>
    <col min="8458" max="8458" width="0.140625" style="125" hidden="1"/>
    <col min="8459" max="8460" width="15.7109375" style="125" hidden="1"/>
    <col min="8461" max="8461" width="14.28515625" style="125" hidden="1"/>
    <col min="8462" max="8462" width="15.85546875" style="125" hidden="1"/>
    <col min="8463" max="8463" width="2" style="125" hidden="1"/>
    <col min="8464" max="8702" width="9.140625" style="125" hidden="1"/>
    <col min="8703" max="8703" width="2.42578125" style="125" hidden="1"/>
    <col min="8704" max="8706" width="12.42578125" style="125" hidden="1"/>
    <col min="8707" max="8707" width="82" style="125" hidden="1"/>
    <col min="8708" max="8708" width="7.140625" style="125" hidden="1"/>
    <col min="8709" max="8709" width="16.5703125" style="125" hidden="1"/>
    <col min="8710" max="8710" width="11.42578125" style="125" hidden="1"/>
    <col min="8711" max="8711" width="12" style="125" hidden="1"/>
    <col min="8712" max="8712" width="10.85546875" style="125" hidden="1"/>
    <col min="8713" max="8713" width="17.7109375" style="125" hidden="1"/>
    <col min="8714" max="8714" width="0.140625" style="125" hidden="1"/>
    <col min="8715" max="8716" width="15.7109375" style="125" hidden="1"/>
    <col min="8717" max="8717" width="14.28515625" style="125" hidden="1"/>
    <col min="8718" max="8718" width="15.85546875" style="125" hidden="1"/>
    <col min="8719" max="8719" width="2" style="125" hidden="1"/>
    <col min="8720" max="8958" width="9.140625" style="125" hidden="1"/>
    <col min="8959" max="8959" width="2.42578125" style="125" hidden="1"/>
    <col min="8960" max="8962" width="12.42578125" style="125" hidden="1"/>
    <col min="8963" max="8963" width="82" style="125" hidden="1"/>
    <col min="8964" max="8964" width="7.140625" style="125" hidden="1"/>
    <col min="8965" max="8965" width="16.5703125" style="125" hidden="1"/>
    <col min="8966" max="8966" width="11.42578125" style="125" hidden="1"/>
    <col min="8967" max="8967" width="12" style="125" hidden="1"/>
    <col min="8968" max="8968" width="10.85546875" style="125" hidden="1"/>
    <col min="8969" max="8969" width="17.7109375" style="125" hidden="1"/>
    <col min="8970" max="8970" width="0.140625" style="125" hidden="1"/>
    <col min="8971" max="8972" width="15.7109375" style="125" hidden="1"/>
    <col min="8973" max="8973" width="14.28515625" style="125" hidden="1"/>
    <col min="8974" max="8974" width="15.85546875" style="125" hidden="1"/>
    <col min="8975" max="8975" width="2" style="125" hidden="1"/>
    <col min="8976" max="9214" width="9.140625" style="125" hidden="1"/>
    <col min="9215" max="9215" width="2.42578125" style="125" hidden="1"/>
    <col min="9216" max="9218" width="12.42578125" style="125" hidden="1"/>
    <col min="9219" max="9219" width="82" style="125" hidden="1"/>
    <col min="9220" max="9220" width="7.140625" style="125" hidden="1"/>
    <col min="9221" max="9221" width="16.5703125" style="125" hidden="1"/>
    <col min="9222" max="9222" width="11.42578125" style="125" hidden="1"/>
    <col min="9223" max="9223" width="12" style="125" hidden="1"/>
    <col min="9224" max="9224" width="10.85546875" style="125" hidden="1"/>
    <col min="9225" max="9225" width="17.7109375" style="125" hidden="1"/>
    <col min="9226" max="9226" width="0.140625" style="125" hidden="1"/>
    <col min="9227" max="9228" width="15.7109375" style="125" hidden="1"/>
    <col min="9229" max="9229" width="14.28515625" style="125" hidden="1"/>
    <col min="9230" max="9230" width="15.85546875" style="125" hidden="1"/>
    <col min="9231" max="9231" width="2" style="125" hidden="1"/>
    <col min="9232" max="9470" width="9.140625" style="125" hidden="1"/>
    <col min="9471" max="9471" width="2.42578125" style="125" hidden="1"/>
    <col min="9472" max="9474" width="12.42578125" style="125" hidden="1"/>
    <col min="9475" max="9475" width="82" style="125" hidden="1"/>
    <col min="9476" max="9476" width="7.140625" style="125" hidden="1"/>
    <col min="9477" max="9477" width="16.5703125" style="125" hidden="1"/>
    <col min="9478" max="9478" width="11.42578125" style="125" hidden="1"/>
    <col min="9479" max="9479" width="12" style="125" hidden="1"/>
    <col min="9480" max="9480" width="10.85546875" style="125" hidden="1"/>
    <col min="9481" max="9481" width="17.7109375" style="125" hidden="1"/>
    <col min="9482" max="9482" width="0.140625" style="125" hidden="1"/>
    <col min="9483" max="9484" width="15.7109375" style="125" hidden="1"/>
    <col min="9485" max="9485" width="14.28515625" style="125" hidden="1"/>
    <col min="9486" max="9486" width="15.85546875" style="125" hidden="1"/>
    <col min="9487" max="9487" width="2" style="125" hidden="1"/>
    <col min="9488" max="9726" width="9.140625" style="125" hidden="1"/>
    <col min="9727" max="9727" width="2.42578125" style="125" hidden="1"/>
    <col min="9728" max="9730" width="12.42578125" style="125" hidden="1"/>
    <col min="9731" max="9731" width="82" style="125" hidden="1"/>
    <col min="9732" max="9732" width="7.140625" style="125" hidden="1"/>
    <col min="9733" max="9733" width="16.5703125" style="125" hidden="1"/>
    <col min="9734" max="9734" width="11.42578125" style="125" hidden="1"/>
    <col min="9735" max="9735" width="12" style="125" hidden="1"/>
    <col min="9736" max="9736" width="10.85546875" style="125" hidden="1"/>
    <col min="9737" max="9737" width="17.7109375" style="125" hidden="1"/>
    <col min="9738" max="9738" width="0.140625" style="125" hidden="1"/>
    <col min="9739" max="9740" width="15.7109375" style="125" hidden="1"/>
    <col min="9741" max="9741" width="14.28515625" style="125" hidden="1"/>
    <col min="9742" max="9742" width="15.85546875" style="125" hidden="1"/>
    <col min="9743" max="9743" width="2" style="125" hidden="1"/>
    <col min="9744" max="9982" width="9.140625" style="125" hidden="1"/>
    <col min="9983" max="9983" width="2.42578125" style="125" hidden="1"/>
    <col min="9984" max="9986" width="12.42578125" style="125" hidden="1"/>
    <col min="9987" max="9987" width="82" style="125" hidden="1"/>
    <col min="9988" max="9988" width="7.140625" style="125" hidden="1"/>
    <col min="9989" max="9989" width="16.5703125" style="125" hidden="1"/>
    <col min="9990" max="9990" width="11.42578125" style="125" hidden="1"/>
    <col min="9991" max="9991" width="12" style="125" hidden="1"/>
    <col min="9992" max="9992" width="10.85546875" style="125" hidden="1"/>
    <col min="9993" max="9993" width="17.7109375" style="125" hidden="1"/>
    <col min="9994" max="9994" width="0.140625" style="125" hidden="1"/>
    <col min="9995" max="9996" width="15.7109375" style="125" hidden="1"/>
    <col min="9997" max="9997" width="14.28515625" style="125" hidden="1"/>
    <col min="9998" max="9998" width="15.85546875" style="125" hidden="1"/>
    <col min="9999" max="9999" width="2" style="125" hidden="1"/>
    <col min="10000" max="10238" width="9.140625" style="125" hidden="1"/>
    <col min="10239" max="10239" width="2.42578125" style="125" hidden="1"/>
    <col min="10240" max="10242" width="12.42578125" style="125" hidden="1"/>
    <col min="10243" max="10243" width="82" style="125" hidden="1"/>
    <col min="10244" max="10244" width="7.140625" style="125" hidden="1"/>
    <col min="10245" max="10245" width="16.5703125" style="125" hidden="1"/>
    <col min="10246" max="10246" width="11.42578125" style="125" hidden="1"/>
    <col min="10247" max="10247" width="12" style="125" hidden="1"/>
    <col min="10248" max="10248" width="10.85546875" style="125" hidden="1"/>
    <col min="10249" max="10249" width="17.7109375" style="125" hidden="1"/>
    <col min="10250" max="10250" width="0.140625" style="125" hidden="1"/>
    <col min="10251" max="10252" width="15.7109375" style="125" hidden="1"/>
    <col min="10253" max="10253" width="14.28515625" style="125" hidden="1"/>
    <col min="10254" max="10254" width="15.85546875" style="125" hidden="1"/>
    <col min="10255" max="10255" width="2" style="125" hidden="1"/>
    <col min="10256" max="10494" width="9.140625" style="125" hidden="1"/>
    <col min="10495" max="10495" width="2.42578125" style="125" hidden="1"/>
    <col min="10496" max="10498" width="12.42578125" style="125" hidden="1"/>
    <col min="10499" max="10499" width="82" style="125" hidden="1"/>
    <col min="10500" max="10500" width="7.140625" style="125" hidden="1"/>
    <col min="10501" max="10501" width="16.5703125" style="125" hidden="1"/>
    <col min="10502" max="10502" width="11.42578125" style="125" hidden="1"/>
    <col min="10503" max="10503" width="12" style="125" hidden="1"/>
    <col min="10504" max="10504" width="10.85546875" style="125" hidden="1"/>
    <col min="10505" max="10505" width="17.7109375" style="125" hidden="1"/>
    <col min="10506" max="10506" width="0.140625" style="125" hidden="1"/>
    <col min="10507" max="10508" width="15.7109375" style="125" hidden="1"/>
    <col min="10509" max="10509" width="14.28515625" style="125" hidden="1"/>
    <col min="10510" max="10510" width="15.85546875" style="125" hidden="1"/>
    <col min="10511" max="10511" width="2" style="125" hidden="1"/>
    <col min="10512" max="10750" width="9.140625" style="125" hidden="1"/>
    <col min="10751" max="10751" width="2.42578125" style="125" hidden="1"/>
    <col min="10752" max="10754" width="12.42578125" style="125" hidden="1"/>
    <col min="10755" max="10755" width="82" style="125" hidden="1"/>
    <col min="10756" max="10756" width="7.140625" style="125" hidden="1"/>
    <col min="10757" max="10757" width="16.5703125" style="125" hidden="1"/>
    <col min="10758" max="10758" width="11.42578125" style="125" hidden="1"/>
    <col min="10759" max="10759" width="12" style="125" hidden="1"/>
    <col min="10760" max="10760" width="10.85546875" style="125" hidden="1"/>
    <col min="10761" max="10761" width="17.7109375" style="125" hidden="1"/>
    <col min="10762" max="10762" width="0.140625" style="125" hidden="1"/>
    <col min="10763" max="10764" width="15.7109375" style="125" hidden="1"/>
    <col min="10765" max="10765" width="14.28515625" style="125" hidden="1"/>
    <col min="10766" max="10766" width="15.85546875" style="125" hidden="1"/>
    <col min="10767" max="10767" width="2" style="125" hidden="1"/>
    <col min="10768" max="11006" width="9.140625" style="125" hidden="1"/>
    <col min="11007" max="11007" width="2.42578125" style="125" hidden="1"/>
    <col min="11008" max="11010" width="12.42578125" style="125" hidden="1"/>
    <col min="11011" max="11011" width="82" style="125" hidden="1"/>
    <col min="11012" max="11012" width="7.140625" style="125" hidden="1"/>
    <col min="11013" max="11013" width="16.5703125" style="125" hidden="1"/>
    <col min="11014" max="11014" width="11.42578125" style="125" hidden="1"/>
    <col min="11015" max="11015" width="12" style="125" hidden="1"/>
    <col min="11016" max="11016" width="10.85546875" style="125" hidden="1"/>
    <col min="11017" max="11017" width="17.7109375" style="125" hidden="1"/>
    <col min="11018" max="11018" width="0.140625" style="125" hidden="1"/>
    <col min="11019" max="11020" width="15.7109375" style="125" hidden="1"/>
    <col min="11021" max="11021" width="14.28515625" style="125" hidden="1"/>
    <col min="11022" max="11022" width="15.85546875" style="125" hidden="1"/>
    <col min="11023" max="11023" width="2" style="125" hidden="1"/>
    <col min="11024" max="11262" width="9.140625" style="125" hidden="1"/>
    <col min="11263" max="11263" width="2.42578125" style="125" hidden="1"/>
    <col min="11264" max="11266" width="12.42578125" style="125" hidden="1"/>
    <col min="11267" max="11267" width="82" style="125" hidden="1"/>
    <col min="11268" max="11268" width="7.140625" style="125" hidden="1"/>
    <col min="11269" max="11269" width="16.5703125" style="125" hidden="1"/>
    <col min="11270" max="11270" width="11.42578125" style="125" hidden="1"/>
    <col min="11271" max="11271" width="12" style="125" hidden="1"/>
    <col min="11272" max="11272" width="10.85546875" style="125" hidden="1"/>
    <col min="11273" max="11273" width="17.7109375" style="125" hidden="1"/>
    <col min="11274" max="11274" width="0.140625" style="125" hidden="1"/>
    <col min="11275" max="11276" width="15.7109375" style="125" hidden="1"/>
    <col min="11277" max="11277" width="14.28515625" style="125" hidden="1"/>
    <col min="11278" max="11278" width="15.85546875" style="125" hidden="1"/>
    <col min="11279" max="11279" width="2" style="125" hidden="1"/>
    <col min="11280" max="11518" width="9.140625" style="125" hidden="1"/>
    <col min="11519" max="11519" width="2.42578125" style="125" hidden="1"/>
    <col min="11520" max="11522" width="12.42578125" style="125" hidden="1"/>
    <col min="11523" max="11523" width="82" style="125" hidden="1"/>
    <col min="11524" max="11524" width="7.140625" style="125" hidden="1"/>
    <col min="11525" max="11525" width="16.5703125" style="125" hidden="1"/>
    <col min="11526" max="11526" width="11.42578125" style="125" hidden="1"/>
    <col min="11527" max="11527" width="12" style="125" hidden="1"/>
    <col min="11528" max="11528" width="10.85546875" style="125" hidden="1"/>
    <col min="11529" max="11529" width="17.7109375" style="125" hidden="1"/>
    <col min="11530" max="11530" width="0.140625" style="125" hidden="1"/>
    <col min="11531" max="11532" width="15.7109375" style="125" hidden="1"/>
    <col min="11533" max="11533" width="14.28515625" style="125" hidden="1"/>
    <col min="11534" max="11534" width="15.85546875" style="125" hidden="1"/>
    <col min="11535" max="11535" width="2" style="125" hidden="1"/>
    <col min="11536" max="11774" width="9.140625" style="125" hidden="1"/>
    <col min="11775" max="11775" width="2.42578125" style="125" hidden="1"/>
    <col min="11776" max="11778" width="12.42578125" style="125" hidden="1"/>
    <col min="11779" max="11779" width="82" style="125" hidden="1"/>
    <col min="11780" max="11780" width="7.140625" style="125" hidden="1"/>
    <col min="11781" max="11781" width="16.5703125" style="125" hidden="1"/>
    <col min="11782" max="11782" width="11.42578125" style="125" hidden="1"/>
    <col min="11783" max="11783" width="12" style="125" hidden="1"/>
    <col min="11784" max="11784" width="10.85546875" style="125" hidden="1"/>
    <col min="11785" max="11785" width="17.7109375" style="125" hidden="1"/>
    <col min="11786" max="11786" width="0.140625" style="125" hidden="1"/>
    <col min="11787" max="11788" width="15.7109375" style="125" hidden="1"/>
    <col min="11789" max="11789" width="14.28515625" style="125" hidden="1"/>
    <col min="11790" max="11790" width="15.85546875" style="125" hidden="1"/>
    <col min="11791" max="11791" width="2" style="125" hidden="1"/>
    <col min="11792" max="12030" width="9.140625" style="125" hidden="1"/>
    <col min="12031" max="12031" width="2.42578125" style="125" hidden="1"/>
    <col min="12032" max="12034" width="12.42578125" style="125" hidden="1"/>
    <col min="12035" max="12035" width="82" style="125" hidden="1"/>
    <col min="12036" max="12036" width="7.140625" style="125" hidden="1"/>
    <col min="12037" max="12037" width="16.5703125" style="125" hidden="1"/>
    <col min="12038" max="12038" width="11.42578125" style="125" hidden="1"/>
    <col min="12039" max="12039" width="12" style="125" hidden="1"/>
    <col min="12040" max="12040" width="10.85546875" style="125" hidden="1"/>
    <col min="12041" max="12041" width="17.7109375" style="125" hidden="1"/>
    <col min="12042" max="12042" width="0.140625" style="125" hidden="1"/>
    <col min="12043" max="12044" width="15.7109375" style="125" hidden="1"/>
    <col min="12045" max="12045" width="14.28515625" style="125" hidden="1"/>
    <col min="12046" max="12046" width="15.85546875" style="125" hidden="1"/>
    <col min="12047" max="12047" width="2" style="125" hidden="1"/>
    <col min="12048" max="12286" width="9.140625" style="125" hidden="1"/>
    <col min="12287" max="12287" width="2.42578125" style="125" hidden="1"/>
    <col min="12288" max="12290" width="12.42578125" style="125" hidden="1"/>
    <col min="12291" max="12291" width="82" style="125" hidden="1"/>
    <col min="12292" max="12292" width="7.140625" style="125" hidden="1"/>
    <col min="12293" max="12293" width="16.5703125" style="125" hidden="1"/>
    <col min="12294" max="12294" width="11.42578125" style="125" hidden="1"/>
    <col min="12295" max="12295" width="12" style="125" hidden="1"/>
    <col min="12296" max="12296" width="10.85546875" style="125" hidden="1"/>
    <col min="12297" max="12297" width="17.7109375" style="125" hidden="1"/>
    <col min="12298" max="12298" width="0.140625" style="125" hidden="1"/>
    <col min="12299" max="12300" width="15.7109375" style="125" hidden="1"/>
    <col min="12301" max="12301" width="14.28515625" style="125" hidden="1"/>
    <col min="12302" max="12302" width="15.85546875" style="125" hidden="1"/>
    <col min="12303" max="12303" width="2" style="125" hidden="1"/>
    <col min="12304" max="12542" width="9.140625" style="125" hidden="1"/>
    <col min="12543" max="12543" width="2.42578125" style="125" hidden="1"/>
    <col min="12544" max="12546" width="12.42578125" style="125" hidden="1"/>
    <col min="12547" max="12547" width="82" style="125" hidden="1"/>
    <col min="12548" max="12548" width="7.140625" style="125" hidden="1"/>
    <col min="12549" max="12549" width="16.5703125" style="125" hidden="1"/>
    <col min="12550" max="12550" width="11.42578125" style="125" hidden="1"/>
    <col min="12551" max="12551" width="12" style="125" hidden="1"/>
    <col min="12552" max="12552" width="10.85546875" style="125" hidden="1"/>
    <col min="12553" max="12553" width="17.7109375" style="125" hidden="1"/>
    <col min="12554" max="12554" width="0.140625" style="125" hidden="1"/>
    <col min="12555" max="12556" width="15.7109375" style="125" hidden="1"/>
    <col min="12557" max="12557" width="14.28515625" style="125" hidden="1"/>
    <col min="12558" max="12558" width="15.85546875" style="125" hidden="1"/>
    <col min="12559" max="12559" width="2" style="125" hidden="1"/>
    <col min="12560" max="12798" width="9.140625" style="125" hidden="1"/>
    <col min="12799" max="12799" width="2.42578125" style="125" hidden="1"/>
    <col min="12800" max="12802" width="12.42578125" style="125" hidden="1"/>
    <col min="12803" max="12803" width="82" style="125" hidden="1"/>
    <col min="12804" max="12804" width="7.140625" style="125" hidden="1"/>
    <col min="12805" max="12805" width="16.5703125" style="125" hidden="1"/>
    <col min="12806" max="12806" width="11.42578125" style="125" hidden="1"/>
    <col min="12807" max="12807" width="12" style="125" hidden="1"/>
    <col min="12808" max="12808" width="10.85546875" style="125" hidden="1"/>
    <col min="12809" max="12809" width="17.7109375" style="125" hidden="1"/>
    <col min="12810" max="12810" width="0.140625" style="125" hidden="1"/>
    <col min="12811" max="12812" width="15.7109375" style="125" hidden="1"/>
    <col min="12813" max="12813" width="14.28515625" style="125" hidden="1"/>
    <col min="12814" max="12814" width="15.85546875" style="125" hidden="1"/>
    <col min="12815" max="12815" width="2" style="125" hidden="1"/>
    <col min="12816" max="13054" width="9.140625" style="125" hidden="1"/>
    <col min="13055" max="13055" width="2.42578125" style="125" hidden="1"/>
    <col min="13056" max="13058" width="12.42578125" style="125" hidden="1"/>
    <col min="13059" max="13059" width="82" style="125" hidden="1"/>
    <col min="13060" max="13060" width="7.140625" style="125" hidden="1"/>
    <col min="13061" max="13061" width="16.5703125" style="125" hidden="1"/>
    <col min="13062" max="13062" width="11.42578125" style="125" hidden="1"/>
    <col min="13063" max="13063" width="12" style="125" hidden="1"/>
    <col min="13064" max="13064" width="10.85546875" style="125" hidden="1"/>
    <col min="13065" max="13065" width="17.7109375" style="125" hidden="1"/>
    <col min="13066" max="13066" width="0.140625" style="125" hidden="1"/>
    <col min="13067" max="13068" width="15.7109375" style="125" hidden="1"/>
    <col min="13069" max="13069" width="14.28515625" style="125" hidden="1"/>
    <col min="13070" max="13070" width="15.85546875" style="125" hidden="1"/>
    <col min="13071" max="13071" width="2" style="125" hidden="1"/>
    <col min="13072" max="13310" width="9.140625" style="125" hidden="1"/>
    <col min="13311" max="13311" width="2.42578125" style="125" hidden="1"/>
    <col min="13312" max="13314" width="12.42578125" style="125" hidden="1"/>
    <col min="13315" max="13315" width="82" style="125" hidden="1"/>
    <col min="13316" max="13316" width="7.140625" style="125" hidden="1"/>
    <col min="13317" max="13317" width="16.5703125" style="125" hidden="1"/>
    <col min="13318" max="13318" width="11.42578125" style="125" hidden="1"/>
    <col min="13319" max="13319" width="12" style="125" hidden="1"/>
    <col min="13320" max="13320" width="10.85546875" style="125" hidden="1"/>
    <col min="13321" max="13321" width="17.7109375" style="125" hidden="1"/>
    <col min="13322" max="13322" width="0.140625" style="125" hidden="1"/>
    <col min="13323" max="13324" width="15.7109375" style="125" hidden="1"/>
    <col min="13325" max="13325" width="14.28515625" style="125" hidden="1"/>
    <col min="13326" max="13326" width="15.85546875" style="125" hidden="1"/>
    <col min="13327" max="13327" width="2" style="125" hidden="1"/>
    <col min="13328" max="13566" width="9.140625" style="125" hidden="1"/>
    <col min="13567" max="13567" width="2.42578125" style="125" hidden="1"/>
    <col min="13568" max="13570" width="12.42578125" style="125" hidden="1"/>
    <col min="13571" max="13571" width="82" style="125" hidden="1"/>
    <col min="13572" max="13572" width="7.140625" style="125" hidden="1"/>
    <col min="13573" max="13573" width="16.5703125" style="125" hidden="1"/>
    <col min="13574" max="13574" width="11.42578125" style="125" hidden="1"/>
    <col min="13575" max="13575" width="12" style="125" hidden="1"/>
    <col min="13576" max="13576" width="10.85546875" style="125" hidden="1"/>
    <col min="13577" max="13577" width="17.7109375" style="125" hidden="1"/>
    <col min="13578" max="13578" width="0.140625" style="125" hidden="1"/>
    <col min="13579" max="13580" width="15.7109375" style="125" hidden="1"/>
    <col min="13581" max="13581" width="14.28515625" style="125" hidden="1"/>
    <col min="13582" max="13582" width="15.85546875" style="125" hidden="1"/>
    <col min="13583" max="13583" width="2" style="125" hidden="1"/>
    <col min="13584" max="13822" width="9.140625" style="125" hidden="1"/>
    <col min="13823" max="13823" width="2.42578125" style="125" hidden="1"/>
    <col min="13824" max="13826" width="12.42578125" style="125" hidden="1"/>
    <col min="13827" max="13827" width="82" style="125" hidden="1"/>
    <col min="13828" max="13828" width="7.140625" style="125" hidden="1"/>
    <col min="13829" max="13829" width="16.5703125" style="125" hidden="1"/>
    <col min="13830" max="13830" width="11.42578125" style="125" hidden="1"/>
    <col min="13831" max="13831" width="12" style="125" hidden="1"/>
    <col min="13832" max="13832" width="10.85546875" style="125" hidden="1"/>
    <col min="13833" max="13833" width="17.7109375" style="125" hidden="1"/>
    <col min="13834" max="13834" width="0.140625" style="125" hidden="1"/>
    <col min="13835" max="13836" width="15.7109375" style="125" hidden="1"/>
    <col min="13837" max="13837" width="14.28515625" style="125" hidden="1"/>
    <col min="13838" max="13838" width="15.85546875" style="125" hidden="1"/>
    <col min="13839" max="13839" width="2" style="125" hidden="1"/>
    <col min="13840" max="14078" width="9.140625" style="125" hidden="1"/>
    <col min="14079" max="14079" width="2.42578125" style="125" hidden="1"/>
    <col min="14080" max="14082" width="12.42578125" style="125" hidden="1"/>
    <col min="14083" max="14083" width="82" style="125" hidden="1"/>
    <col min="14084" max="14084" width="7.140625" style="125" hidden="1"/>
    <col min="14085" max="14085" width="16.5703125" style="125" hidden="1"/>
    <col min="14086" max="14086" width="11.42578125" style="125" hidden="1"/>
    <col min="14087" max="14087" width="12" style="125" hidden="1"/>
    <col min="14088" max="14088" width="10.85546875" style="125" hidden="1"/>
    <col min="14089" max="14089" width="17.7109375" style="125" hidden="1"/>
    <col min="14090" max="14090" width="0.140625" style="125" hidden="1"/>
    <col min="14091" max="14092" width="15.7109375" style="125" hidden="1"/>
    <col min="14093" max="14093" width="14.28515625" style="125" hidden="1"/>
    <col min="14094" max="14094" width="15.85546875" style="125" hidden="1"/>
    <col min="14095" max="14095" width="2" style="125" hidden="1"/>
    <col min="14096" max="14334" width="9.140625" style="125" hidden="1"/>
    <col min="14335" max="14335" width="2.42578125" style="125" hidden="1"/>
    <col min="14336" max="14338" width="12.42578125" style="125" hidden="1"/>
    <col min="14339" max="14339" width="82" style="125" hidden="1"/>
    <col min="14340" max="14340" width="7.140625" style="125" hidden="1"/>
    <col min="14341" max="14341" width="16.5703125" style="125" hidden="1"/>
    <col min="14342" max="14342" width="11.42578125" style="125" hidden="1"/>
    <col min="14343" max="14343" width="12" style="125" hidden="1"/>
    <col min="14344" max="14344" width="10.85546875" style="125" hidden="1"/>
    <col min="14345" max="14345" width="17.7109375" style="125" hidden="1"/>
    <col min="14346" max="14346" width="0.140625" style="125" hidden="1"/>
    <col min="14347" max="14348" width="15.7109375" style="125" hidden="1"/>
    <col min="14349" max="14349" width="14.28515625" style="125" hidden="1"/>
    <col min="14350" max="14350" width="15.85546875" style="125" hidden="1"/>
    <col min="14351" max="14351" width="2" style="125" hidden="1"/>
    <col min="14352" max="14590" width="9.140625" style="125" hidden="1"/>
    <col min="14591" max="14591" width="2.42578125" style="125" hidden="1"/>
    <col min="14592" max="14594" width="12.42578125" style="125" hidden="1"/>
    <col min="14595" max="14595" width="82" style="125" hidden="1"/>
    <col min="14596" max="14596" width="7.140625" style="125" hidden="1"/>
    <col min="14597" max="14597" width="16.5703125" style="125" hidden="1"/>
    <col min="14598" max="14598" width="11.42578125" style="125" hidden="1"/>
    <col min="14599" max="14599" width="12" style="125" hidden="1"/>
    <col min="14600" max="14600" width="10.85546875" style="125" hidden="1"/>
    <col min="14601" max="14601" width="17.7109375" style="125" hidden="1"/>
    <col min="14602" max="14602" width="0.140625" style="125" hidden="1"/>
    <col min="14603" max="14604" width="15.7109375" style="125" hidden="1"/>
    <col min="14605" max="14605" width="14.28515625" style="125" hidden="1"/>
    <col min="14606" max="14606" width="15.85546875" style="125" hidden="1"/>
    <col min="14607" max="14607" width="2" style="125" hidden="1"/>
    <col min="14608" max="14846" width="9.140625" style="125" hidden="1"/>
    <col min="14847" max="14847" width="2.42578125" style="125" hidden="1"/>
    <col min="14848" max="14850" width="12.42578125" style="125" hidden="1"/>
    <col min="14851" max="14851" width="82" style="125" hidden="1"/>
    <col min="14852" max="14852" width="7.140625" style="125" hidden="1"/>
    <col min="14853" max="14853" width="16.5703125" style="125" hidden="1"/>
    <col min="14854" max="14854" width="11.42578125" style="125" hidden="1"/>
    <col min="14855" max="14855" width="12" style="125" hidden="1"/>
    <col min="14856" max="14856" width="10.85546875" style="125" hidden="1"/>
    <col min="14857" max="14857" width="17.7109375" style="125" hidden="1"/>
    <col min="14858" max="14858" width="0.140625" style="125" hidden="1"/>
    <col min="14859" max="14860" width="15.7109375" style="125" hidden="1"/>
    <col min="14861" max="14861" width="14.28515625" style="125" hidden="1"/>
    <col min="14862" max="14862" width="15.85546875" style="125" hidden="1"/>
    <col min="14863" max="14863" width="2" style="125" hidden="1"/>
    <col min="14864" max="15102" width="9.140625" style="125" hidden="1"/>
    <col min="15103" max="15103" width="2.42578125" style="125" hidden="1"/>
    <col min="15104" max="15106" width="12.42578125" style="125" hidden="1"/>
    <col min="15107" max="15107" width="82" style="125" hidden="1"/>
    <col min="15108" max="15108" width="7.140625" style="125" hidden="1"/>
    <col min="15109" max="15109" width="16.5703125" style="125" hidden="1"/>
    <col min="15110" max="15110" width="11.42578125" style="125" hidden="1"/>
    <col min="15111" max="15111" width="12" style="125" hidden="1"/>
    <col min="15112" max="15112" width="10.85546875" style="125" hidden="1"/>
    <col min="15113" max="15113" width="17.7109375" style="125" hidden="1"/>
    <col min="15114" max="15114" width="0.140625" style="125" hidden="1"/>
    <col min="15115" max="15116" width="15.7109375" style="125" hidden="1"/>
    <col min="15117" max="15117" width="14.28515625" style="125" hidden="1"/>
    <col min="15118" max="15118" width="15.85546875" style="125" hidden="1"/>
    <col min="15119" max="15119" width="2" style="125" hidden="1"/>
    <col min="15120" max="15358" width="9.140625" style="125" hidden="1"/>
    <col min="15359" max="15359" width="2.42578125" style="125" hidden="1"/>
    <col min="15360" max="15362" width="12.42578125" style="125" hidden="1"/>
    <col min="15363" max="15363" width="82" style="125" hidden="1"/>
    <col min="15364" max="15364" width="7.140625" style="125" hidden="1"/>
    <col min="15365" max="15365" width="16.5703125" style="125" hidden="1"/>
    <col min="15366" max="15366" width="11.42578125" style="125" hidden="1"/>
    <col min="15367" max="15367" width="12" style="125" hidden="1"/>
    <col min="15368" max="15368" width="10.85546875" style="125" hidden="1"/>
    <col min="15369" max="15369" width="17.7109375" style="125" hidden="1"/>
    <col min="15370" max="15370" width="0.140625" style="125" hidden="1"/>
    <col min="15371" max="15372" width="15.7109375" style="125" hidden="1"/>
    <col min="15373" max="15373" width="14.28515625" style="125" hidden="1"/>
    <col min="15374" max="15374" width="15.85546875" style="125" hidden="1"/>
    <col min="15375" max="15375" width="2" style="125" hidden="1"/>
    <col min="15376" max="15614" width="9.140625" style="125" hidden="1"/>
    <col min="15615" max="15615" width="2.42578125" style="125" hidden="1"/>
    <col min="15616" max="15618" width="12.42578125" style="125" hidden="1"/>
    <col min="15619" max="15619" width="82" style="125" hidden="1"/>
    <col min="15620" max="15620" width="7.140625" style="125" hidden="1"/>
    <col min="15621" max="15621" width="16.5703125" style="125" hidden="1"/>
    <col min="15622" max="15622" width="11.42578125" style="125" hidden="1"/>
    <col min="15623" max="15623" width="12" style="125" hidden="1"/>
    <col min="15624" max="15624" width="10.85546875" style="125" hidden="1"/>
    <col min="15625" max="15625" width="17.7109375" style="125" hidden="1"/>
    <col min="15626" max="15626" width="0.140625" style="125" hidden="1"/>
    <col min="15627" max="15628" width="15.7109375" style="125" hidden="1"/>
    <col min="15629" max="15629" width="14.28515625" style="125" hidden="1"/>
    <col min="15630" max="15630" width="15.85546875" style="125" hidden="1"/>
    <col min="15631" max="15631" width="2" style="125" hidden="1"/>
    <col min="15632" max="15870" width="9.140625" style="125" hidden="1"/>
    <col min="15871" max="15871" width="2.42578125" style="125" hidden="1"/>
    <col min="15872" max="15874" width="12.42578125" style="125" hidden="1"/>
    <col min="15875" max="15875" width="82" style="125" hidden="1"/>
    <col min="15876" max="15876" width="7.140625" style="125" hidden="1"/>
    <col min="15877" max="15877" width="16.5703125" style="125" hidden="1"/>
    <col min="15878" max="15878" width="11.42578125" style="125" hidden="1"/>
    <col min="15879" max="15879" width="12" style="125" hidden="1"/>
    <col min="15880" max="15880" width="10.85546875" style="125" hidden="1"/>
    <col min="15881" max="15881" width="17.7109375" style="125" hidden="1"/>
    <col min="15882" max="15882" width="0.140625" style="125" hidden="1"/>
    <col min="15883" max="15884" width="15.7109375" style="125" hidden="1"/>
    <col min="15885" max="15885" width="14.28515625" style="125" hidden="1"/>
    <col min="15886" max="15886" width="15.85546875" style="125" hidden="1"/>
    <col min="15887" max="15887" width="2" style="125" hidden="1"/>
    <col min="15888" max="16126" width="9.140625" style="125" hidden="1"/>
    <col min="16127" max="16127" width="2.42578125" style="125" hidden="1"/>
    <col min="16128" max="16130" width="12.42578125" style="125" hidden="1"/>
    <col min="16131" max="16131" width="82" style="125" hidden="1"/>
    <col min="16132" max="16132" width="7.140625" style="125" hidden="1"/>
    <col min="16133" max="16133" width="16.5703125" style="125" hidden="1"/>
    <col min="16134" max="16134" width="11.42578125" style="125" hidden="1"/>
    <col min="16135" max="16135" width="12" style="125" hidden="1"/>
    <col min="16136" max="16136" width="10.85546875" style="125" hidden="1"/>
    <col min="16137" max="16137" width="17.7109375" style="125" hidden="1"/>
    <col min="16138" max="16138" width="0.140625" style="125" hidden="1"/>
    <col min="16139" max="16140" width="15.7109375" style="125" hidden="1"/>
    <col min="16141" max="16141" width="14.28515625" style="125" hidden="1"/>
    <col min="16142" max="16142" width="15.85546875" style="125" hidden="1"/>
    <col min="16143" max="16144" width="2" style="125" hidden="1"/>
    <col min="16145" max="16384" width="9.140625" style="125" hidden="1"/>
  </cols>
  <sheetData>
    <row r="1" spans="1:33" s="84" customFormat="1" ht="9.9499999999999993" customHeight="1">
      <c r="A1" s="81"/>
      <c r="B1" s="82"/>
      <c r="C1" s="82"/>
      <c r="D1" s="83"/>
      <c r="I1" s="85"/>
      <c r="J1" s="85"/>
      <c r="K1" s="85"/>
      <c r="L1" s="85"/>
      <c r="M1" s="85"/>
      <c r="N1" s="85"/>
      <c r="O1" s="81"/>
    </row>
    <row r="2" spans="1:33" s="86" customFormat="1" ht="45" customHeight="1">
      <c r="B2" s="354" t="s">
        <v>991</v>
      </c>
      <c r="C2" s="354"/>
      <c r="D2" s="354"/>
      <c r="E2" s="354"/>
      <c r="F2" s="354"/>
      <c r="G2" s="354"/>
      <c r="H2" s="354"/>
      <c r="I2" s="354"/>
      <c r="J2" s="354"/>
      <c r="K2" s="354"/>
      <c r="L2" s="354"/>
      <c r="M2" s="354"/>
      <c r="N2" s="354"/>
    </row>
    <row r="3" spans="1:33" s="86" customFormat="1" ht="20.100000000000001" customHeight="1">
      <c r="B3" s="365" t="s">
        <v>942</v>
      </c>
      <c r="C3" s="365"/>
      <c r="D3" s="365"/>
      <c r="E3" s="365"/>
      <c r="F3" s="365"/>
      <c r="G3" s="365"/>
      <c r="H3" s="365"/>
      <c r="I3" s="365"/>
      <c r="J3" s="365"/>
      <c r="K3" s="365"/>
      <c r="L3" s="365"/>
      <c r="M3" s="365"/>
      <c r="N3" s="365"/>
    </row>
    <row r="4" spans="1:33" s="86" customFormat="1" ht="15" customHeight="1">
      <c r="B4" s="231" t="s">
        <v>943</v>
      </c>
      <c r="C4" s="37"/>
      <c r="D4" s="203"/>
      <c r="E4" s="236"/>
      <c r="F4" s="198"/>
      <c r="G4" s="198"/>
      <c r="H4" s="198"/>
      <c r="I4" s="198"/>
      <c r="J4" s="237"/>
      <c r="K4" s="238"/>
      <c r="L4" s="203"/>
      <c r="M4" s="88"/>
      <c r="N4" s="239"/>
    </row>
    <row r="5" spans="1:33" s="86" customFormat="1" ht="15" customHeight="1">
      <c r="B5" s="232" t="s">
        <v>947</v>
      </c>
      <c r="C5" s="87"/>
      <c r="D5" s="203"/>
      <c r="E5" s="236"/>
      <c r="F5" s="198"/>
      <c r="G5" s="198"/>
      <c r="H5" s="198"/>
      <c r="I5" s="198"/>
      <c r="J5" s="237"/>
      <c r="K5" s="203"/>
      <c r="L5" s="203"/>
      <c r="M5" s="88"/>
      <c r="N5" s="239"/>
    </row>
    <row r="6" spans="1:33" s="86" customFormat="1" ht="15" customHeight="1">
      <c r="B6" s="232" t="s">
        <v>948</v>
      </c>
      <c r="C6" s="87"/>
      <c r="D6" s="203"/>
      <c r="E6" s="236"/>
      <c r="F6" s="203"/>
      <c r="G6" s="203"/>
      <c r="H6" s="203"/>
      <c r="I6" s="203"/>
      <c r="J6" s="237"/>
      <c r="K6" s="237"/>
      <c r="L6" s="240"/>
      <c r="M6" s="237"/>
      <c r="N6" s="239"/>
    </row>
    <row r="7" spans="1:33" s="86" customFormat="1" ht="15" customHeight="1">
      <c r="B7" s="232" t="s">
        <v>949</v>
      </c>
      <c r="C7" s="87"/>
      <c r="D7" s="198"/>
      <c r="E7" s="236"/>
      <c r="F7" s="198"/>
      <c r="G7" s="198"/>
      <c r="H7" s="203"/>
      <c r="I7" s="203"/>
      <c r="J7" s="237"/>
      <c r="K7" s="240"/>
      <c r="L7" s="240"/>
      <c r="M7" s="88"/>
      <c r="N7" s="239"/>
    </row>
    <row r="8" spans="1:33" s="86" customFormat="1" ht="15" customHeight="1">
      <c r="B8" s="234" t="s">
        <v>951</v>
      </c>
      <c r="C8" s="39"/>
      <c r="D8" s="198"/>
      <c r="E8" s="236"/>
      <c r="F8" s="203"/>
      <c r="G8" s="203"/>
      <c r="H8" s="203"/>
      <c r="I8" s="203"/>
      <c r="J8" s="241"/>
      <c r="K8" s="240"/>
      <c r="L8" s="240"/>
      <c r="M8" s="88"/>
      <c r="N8" s="239"/>
    </row>
    <row r="9" spans="1:33" s="86" customFormat="1" ht="15" customHeight="1">
      <c r="B9" s="360" t="s">
        <v>991</v>
      </c>
      <c r="C9" s="360"/>
      <c r="D9" s="360"/>
      <c r="E9" s="360"/>
      <c r="F9" s="360"/>
      <c r="G9" s="360"/>
      <c r="H9" s="360"/>
      <c r="I9" s="360"/>
      <c r="J9" s="360"/>
      <c r="K9" s="360"/>
      <c r="L9" s="360"/>
      <c r="M9" s="360"/>
      <c r="N9" s="360"/>
    </row>
    <row r="10" spans="1:33" s="97" customFormat="1" ht="45" customHeight="1" thickBot="1">
      <c r="A10" s="89"/>
      <c r="B10" s="90" t="s">
        <v>992</v>
      </c>
      <c r="C10" s="90" t="s">
        <v>953</v>
      </c>
      <c r="D10" s="90" t="s">
        <v>954</v>
      </c>
      <c r="E10" s="242" t="s">
        <v>955</v>
      </c>
      <c r="F10" s="243" t="s">
        <v>993</v>
      </c>
      <c r="G10" s="91" t="s">
        <v>994</v>
      </c>
      <c r="H10" s="92" t="s">
        <v>995</v>
      </c>
      <c r="I10" s="93" t="s">
        <v>996</v>
      </c>
      <c r="J10" s="94" t="s">
        <v>997</v>
      </c>
      <c r="K10" s="91" t="s">
        <v>998</v>
      </c>
      <c r="L10" s="92" t="s">
        <v>999</v>
      </c>
      <c r="M10" s="93" t="s">
        <v>1000</v>
      </c>
      <c r="N10" s="95" t="s">
        <v>1001</v>
      </c>
      <c r="O10" s="89"/>
      <c r="P10" s="96"/>
      <c r="Q10" s="96"/>
      <c r="R10" s="96"/>
      <c r="S10" s="96"/>
      <c r="T10" s="96"/>
      <c r="U10" s="96"/>
      <c r="V10" s="96"/>
      <c r="W10" s="96"/>
      <c r="X10" s="96"/>
      <c r="Y10" s="96"/>
      <c r="Z10" s="96"/>
      <c r="AA10" s="96"/>
      <c r="AB10" s="96"/>
      <c r="AC10" s="96"/>
      <c r="AD10" s="96"/>
      <c r="AE10" s="96"/>
      <c r="AF10" s="96"/>
      <c r="AG10" s="96"/>
    </row>
    <row r="11" spans="1:33" s="98" customFormat="1" ht="30" customHeight="1">
      <c r="B11" s="99" t="str">
        <f>IFERROR(INDEX('Planilha Orçamentária'!$B:$J,MATCH($C11,'Planilha Orçamentária'!$C:$C,0),1),"")</f>
        <v/>
      </c>
      <c r="C11" s="99" t="s">
        <v>1002</v>
      </c>
      <c r="D11" s="100" t="str">
        <f>IFERROR(VLOOKUP($B11,'Planilha Orçamentária'!$B:$J,3,FALSE),"")</f>
        <v/>
      </c>
      <c r="E11" s="142" t="str">
        <f>IFERROR(VLOOKUP($B11,'Planilha Orçamentária'!$B:$J,4,FALSE),"")</f>
        <v/>
      </c>
      <c r="F11" s="244">
        <f t="shared" ref="F11:F23" si="0">J11</f>
        <v>0</v>
      </c>
      <c r="G11" s="101"/>
      <c r="H11" s="102"/>
      <c r="I11" s="103"/>
      <c r="J11" s="104">
        <f t="shared" ref="J11:J23" si="1">ROUND(IF(N11&lt;=2,MIN(G11:I11),IF(N11=3,MEDIAN(G11:I11),0)),2)</f>
        <v>0</v>
      </c>
      <c r="K11" s="105"/>
      <c r="L11" s="106"/>
      <c r="M11" s="107"/>
      <c r="N11" s="108">
        <f t="shared" ref="N11:N23" si="2">COUNT(G11:I11)</f>
        <v>0</v>
      </c>
    </row>
    <row r="12" spans="1:33" s="109" customFormat="1" ht="30" customHeight="1">
      <c r="B12" s="99" t="str">
        <f>IFERROR(INDEX('Planilha Orçamentária'!$B:$J,MATCH($C12,'Planilha Orçamentária'!$C:$C,0),1),"")</f>
        <v/>
      </c>
      <c r="C12" s="99" t="s">
        <v>1003</v>
      </c>
      <c r="D12" s="100" t="str">
        <f>IFERROR(VLOOKUP($B12,'Planilha Orçamentária'!$B:$J,3,FALSE),"")</f>
        <v/>
      </c>
      <c r="E12" s="142" t="str">
        <f>IFERROR(VLOOKUP($B12,'Planilha Orçamentária'!$B:$J,4,FALSE),"")</f>
        <v/>
      </c>
      <c r="F12" s="245">
        <f t="shared" si="0"/>
        <v>0</v>
      </c>
      <c r="G12" s="110"/>
      <c r="H12" s="111"/>
      <c r="I12" s="112"/>
      <c r="J12" s="113">
        <f t="shared" si="1"/>
        <v>0</v>
      </c>
      <c r="K12" s="114"/>
      <c r="L12" s="115"/>
      <c r="M12" s="116"/>
      <c r="N12" s="117">
        <f t="shared" si="2"/>
        <v>0</v>
      </c>
    </row>
    <row r="13" spans="1:33" s="109" customFormat="1" ht="30" customHeight="1">
      <c r="B13" s="99" t="str">
        <f>IFERROR(INDEX('Planilha Orçamentária'!$B:$J,MATCH($C13,'Planilha Orçamentária'!$C:$C,0),1),"")</f>
        <v/>
      </c>
      <c r="C13" s="99" t="s">
        <v>1004</v>
      </c>
      <c r="D13" s="100" t="str">
        <f>IFERROR(VLOOKUP($B13,'Planilha Orçamentária'!$B:$J,3,FALSE),"")</f>
        <v/>
      </c>
      <c r="E13" s="142" t="str">
        <f>IFERROR(VLOOKUP($B13,'Planilha Orçamentária'!$B:$J,4,FALSE),"")</f>
        <v/>
      </c>
      <c r="F13" s="245">
        <f t="shared" si="0"/>
        <v>0</v>
      </c>
      <c r="G13" s="110"/>
      <c r="H13" s="111"/>
      <c r="I13" s="112"/>
      <c r="J13" s="113">
        <f t="shared" si="1"/>
        <v>0</v>
      </c>
      <c r="K13" s="114"/>
      <c r="L13" s="115"/>
      <c r="M13" s="116"/>
      <c r="N13" s="117">
        <f t="shared" si="2"/>
        <v>0</v>
      </c>
    </row>
    <row r="14" spans="1:33" s="109" customFormat="1" ht="30" customHeight="1">
      <c r="B14" s="99" t="str">
        <f>IFERROR(INDEX('Planilha Orçamentária'!$B:$J,MATCH($C14,'Planilha Orçamentária'!$C:$C,0),1),"")</f>
        <v/>
      </c>
      <c r="C14" s="99" t="s">
        <v>1005</v>
      </c>
      <c r="D14" s="100" t="str">
        <f>IFERROR(VLOOKUP($B14,'Planilha Orçamentária'!$B:$J,3,FALSE),"")</f>
        <v/>
      </c>
      <c r="E14" s="142" t="str">
        <f>IFERROR(VLOOKUP($B14,'Planilha Orçamentária'!$B:$J,4,FALSE),"")</f>
        <v/>
      </c>
      <c r="F14" s="245">
        <f t="shared" si="0"/>
        <v>0</v>
      </c>
      <c r="G14" s="110"/>
      <c r="H14" s="111"/>
      <c r="I14" s="112"/>
      <c r="J14" s="113">
        <f t="shared" si="1"/>
        <v>0</v>
      </c>
      <c r="K14" s="114"/>
      <c r="L14" s="115"/>
      <c r="M14" s="116"/>
      <c r="N14" s="117">
        <f t="shared" si="2"/>
        <v>0</v>
      </c>
    </row>
    <row r="15" spans="1:33" s="109" customFormat="1" ht="30" customHeight="1">
      <c r="B15" s="99" t="str">
        <f>IFERROR(INDEX('Planilha Orçamentária'!$B:$J,MATCH($C15,'Planilha Orçamentária'!$C:$C,0),1),"")</f>
        <v/>
      </c>
      <c r="C15" s="99" t="s">
        <v>1006</v>
      </c>
      <c r="D15" s="100" t="str">
        <f>IFERROR(VLOOKUP($B15,'Planilha Orçamentária'!$B:$J,3,FALSE),"")</f>
        <v/>
      </c>
      <c r="E15" s="142" t="str">
        <f>IFERROR(VLOOKUP($B15,'Planilha Orçamentária'!$B:$J,4,FALSE),"")</f>
        <v/>
      </c>
      <c r="F15" s="245">
        <f t="shared" si="0"/>
        <v>0</v>
      </c>
      <c r="G15" s="110"/>
      <c r="H15" s="111"/>
      <c r="I15" s="112"/>
      <c r="J15" s="113">
        <f t="shared" si="1"/>
        <v>0</v>
      </c>
      <c r="K15" s="114"/>
      <c r="L15" s="115"/>
      <c r="M15" s="116"/>
      <c r="N15" s="117">
        <f t="shared" si="2"/>
        <v>0</v>
      </c>
    </row>
    <row r="16" spans="1:33" s="109" customFormat="1" ht="30" customHeight="1">
      <c r="B16" s="99" t="str">
        <f>IFERROR(INDEX('Planilha Orçamentária'!$B:$J,MATCH($C16,'Planilha Orçamentária'!$C:$C,0),1),"")</f>
        <v/>
      </c>
      <c r="C16" s="99" t="s">
        <v>1007</v>
      </c>
      <c r="D16" s="100" t="str">
        <f>IFERROR(VLOOKUP($B16,'Planilha Orçamentária'!$B:$J,3,FALSE),"")</f>
        <v/>
      </c>
      <c r="E16" s="142" t="str">
        <f>IFERROR(VLOOKUP($B16,'Planilha Orçamentária'!$B:$J,4,FALSE),"")</f>
        <v/>
      </c>
      <c r="F16" s="245">
        <f t="shared" si="0"/>
        <v>0</v>
      </c>
      <c r="G16" s="110"/>
      <c r="H16" s="111"/>
      <c r="I16" s="112"/>
      <c r="J16" s="113">
        <f t="shared" si="1"/>
        <v>0</v>
      </c>
      <c r="K16" s="114"/>
      <c r="L16" s="115"/>
      <c r="M16" s="116"/>
      <c r="N16" s="117">
        <f t="shared" si="2"/>
        <v>0</v>
      </c>
    </row>
    <row r="17" spans="1:15" s="109" customFormat="1" ht="30" customHeight="1">
      <c r="B17" s="99" t="str">
        <f>IFERROR(INDEX('Planilha Orçamentária'!$B:$J,MATCH($C17,'Planilha Orçamentária'!$C:$C,0),1),"")</f>
        <v/>
      </c>
      <c r="C17" s="99" t="s">
        <v>1008</v>
      </c>
      <c r="D17" s="100" t="str">
        <f>IFERROR(VLOOKUP($B17,'Planilha Orçamentária'!$B:$J,3,FALSE),"")</f>
        <v/>
      </c>
      <c r="E17" s="142" t="str">
        <f>IFERROR(VLOOKUP($B17,'Planilha Orçamentária'!$B:$J,4,FALSE),"")</f>
        <v/>
      </c>
      <c r="F17" s="245">
        <f t="shared" si="0"/>
        <v>0</v>
      </c>
      <c r="G17" s="110"/>
      <c r="H17" s="111"/>
      <c r="I17" s="112"/>
      <c r="J17" s="113">
        <f t="shared" si="1"/>
        <v>0</v>
      </c>
      <c r="K17" s="114"/>
      <c r="L17" s="115"/>
      <c r="M17" s="116"/>
      <c r="N17" s="117">
        <f t="shared" si="2"/>
        <v>0</v>
      </c>
    </row>
    <row r="18" spans="1:15" s="109" customFormat="1" ht="30" customHeight="1">
      <c r="B18" s="99" t="str">
        <f>IFERROR(INDEX('Planilha Orçamentária'!$B:$J,MATCH($C18,'Planilha Orçamentária'!$C:$C,0),1),"")</f>
        <v/>
      </c>
      <c r="C18" s="99" t="s">
        <v>1009</v>
      </c>
      <c r="D18" s="100" t="str">
        <f>IFERROR(VLOOKUP($B18,'Planilha Orçamentária'!$B:$J,3,FALSE),"")</f>
        <v/>
      </c>
      <c r="E18" s="142" t="str">
        <f>IFERROR(VLOOKUP($B18,'Planilha Orçamentária'!$B:$J,4,FALSE),"")</f>
        <v/>
      </c>
      <c r="F18" s="245">
        <f t="shared" si="0"/>
        <v>0</v>
      </c>
      <c r="G18" s="110"/>
      <c r="H18" s="111"/>
      <c r="I18" s="112"/>
      <c r="J18" s="113">
        <f t="shared" si="1"/>
        <v>0</v>
      </c>
      <c r="K18" s="114"/>
      <c r="L18" s="115"/>
      <c r="M18" s="116"/>
      <c r="N18" s="117">
        <f t="shared" si="2"/>
        <v>0</v>
      </c>
    </row>
    <row r="19" spans="1:15" s="109" customFormat="1" ht="30" customHeight="1">
      <c r="B19" s="99" t="str">
        <f>IFERROR(INDEX('Planilha Orçamentária'!$B:$J,MATCH($C19,'Planilha Orçamentária'!$C:$C,0),1),"")</f>
        <v/>
      </c>
      <c r="C19" s="99" t="s">
        <v>1010</v>
      </c>
      <c r="D19" s="100" t="str">
        <f>IFERROR(VLOOKUP($B19,'Planilha Orçamentária'!$B:$J,3,FALSE),"")</f>
        <v/>
      </c>
      <c r="E19" s="142" t="str">
        <f>IFERROR(VLOOKUP($B19,'Planilha Orçamentária'!$B:$J,4,FALSE),"")</f>
        <v/>
      </c>
      <c r="F19" s="245">
        <f t="shared" si="0"/>
        <v>0</v>
      </c>
      <c r="G19" s="110"/>
      <c r="H19" s="111"/>
      <c r="I19" s="112"/>
      <c r="J19" s="113">
        <f t="shared" si="1"/>
        <v>0</v>
      </c>
      <c r="K19" s="114"/>
      <c r="L19" s="115"/>
      <c r="M19" s="116"/>
      <c r="N19" s="117">
        <f t="shared" si="2"/>
        <v>0</v>
      </c>
    </row>
    <row r="20" spans="1:15" s="109" customFormat="1" ht="30" customHeight="1">
      <c r="B20" s="99" t="str">
        <f>IFERROR(INDEX('Planilha Orçamentária'!$B:$J,MATCH($C20,'Planilha Orçamentária'!$C:$C,0),1),"")</f>
        <v/>
      </c>
      <c r="C20" s="99" t="s">
        <v>1011</v>
      </c>
      <c r="D20" s="100" t="str">
        <f>IFERROR(VLOOKUP($B20,'Planilha Orçamentária'!$B:$J,3,FALSE),"")</f>
        <v/>
      </c>
      <c r="E20" s="142" t="str">
        <f>IFERROR(VLOOKUP($B20,'Planilha Orçamentária'!$B:$J,4,FALSE),"")</f>
        <v/>
      </c>
      <c r="F20" s="245">
        <f t="shared" si="0"/>
        <v>0</v>
      </c>
      <c r="G20" s="110"/>
      <c r="H20" s="111"/>
      <c r="I20" s="112"/>
      <c r="J20" s="113">
        <f t="shared" si="1"/>
        <v>0</v>
      </c>
      <c r="K20" s="114"/>
      <c r="L20" s="115"/>
      <c r="M20" s="116"/>
      <c r="N20" s="117">
        <f t="shared" si="2"/>
        <v>0</v>
      </c>
    </row>
    <row r="21" spans="1:15" s="109" customFormat="1" ht="30" customHeight="1">
      <c r="B21" s="99" t="str">
        <f>IFERROR(INDEX('Planilha Orçamentária'!$B:$J,MATCH($C21,'Planilha Orçamentária'!$C:$C,0),1),"")</f>
        <v/>
      </c>
      <c r="C21" s="99" t="s">
        <v>1012</v>
      </c>
      <c r="D21" s="100" t="str">
        <f>IFERROR(VLOOKUP($B21,'Planilha Orçamentária'!$B:$J,3,FALSE),"")</f>
        <v/>
      </c>
      <c r="E21" s="142" t="str">
        <f>IFERROR(VLOOKUP($B21,'Planilha Orçamentária'!$B:$J,4,FALSE),"")</f>
        <v/>
      </c>
      <c r="F21" s="245">
        <f t="shared" si="0"/>
        <v>0</v>
      </c>
      <c r="G21" s="110"/>
      <c r="H21" s="111"/>
      <c r="I21" s="112"/>
      <c r="J21" s="113">
        <f t="shared" si="1"/>
        <v>0</v>
      </c>
      <c r="K21" s="114"/>
      <c r="L21" s="115"/>
      <c r="M21" s="116"/>
      <c r="N21" s="117">
        <f t="shared" si="2"/>
        <v>0</v>
      </c>
    </row>
    <row r="22" spans="1:15" s="109" customFormat="1" ht="30" customHeight="1">
      <c r="B22" s="99" t="str">
        <f>IFERROR(INDEX('Planilha Orçamentária'!$B:$J,MATCH($C22,'Planilha Orçamentária'!$C:$C,0),1),"")</f>
        <v/>
      </c>
      <c r="C22" s="99" t="s">
        <v>1013</v>
      </c>
      <c r="D22" s="100" t="str">
        <f>IFERROR(VLOOKUP($B22,'Planilha Orçamentária'!$B:$J,3,FALSE),"")</f>
        <v/>
      </c>
      <c r="E22" s="142" t="str">
        <f>IFERROR(VLOOKUP($B22,'Planilha Orçamentária'!$B:$J,4,FALSE),"")</f>
        <v/>
      </c>
      <c r="F22" s="245">
        <f t="shared" si="0"/>
        <v>0</v>
      </c>
      <c r="G22" s="110"/>
      <c r="H22" s="111"/>
      <c r="I22" s="112"/>
      <c r="J22" s="113">
        <f t="shared" si="1"/>
        <v>0</v>
      </c>
      <c r="K22" s="114"/>
      <c r="L22" s="115"/>
      <c r="M22" s="116"/>
      <c r="N22" s="117">
        <f t="shared" si="2"/>
        <v>0</v>
      </c>
    </row>
    <row r="23" spans="1:15" s="109" customFormat="1" ht="30" customHeight="1">
      <c r="B23" s="99" t="str">
        <f>IFERROR(INDEX('Planilha Orçamentária'!$B:$J,MATCH($C23,'Planilha Orçamentária'!$C:$C,0),1),"")</f>
        <v/>
      </c>
      <c r="C23" s="99" t="s">
        <v>1014</v>
      </c>
      <c r="D23" s="100" t="str">
        <f>IFERROR(VLOOKUP($B23,'Planilha Orçamentária'!$B:$J,3,FALSE),"")</f>
        <v/>
      </c>
      <c r="E23" s="142" t="str">
        <f>IFERROR(VLOOKUP($B23,'Planilha Orçamentária'!$B:$J,4,FALSE),"")</f>
        <v/>
      </c>
      <c r="F23" s="245">
        <f t="shared" si="0"/>
        <v>0</v>
      </c>
      <c r="G23" s="110"/>
      <c r="H23" s="111"/>
      <c r="I23" s="112"/>
      <c r="J23" s="113">
        <f t="shared" si="1"/>
        <v>0</v>
      </c>
      <c r="K23" s="114"/>
      <c r="L23" s="115"/>
      <c r="M23" s="116"/>
      <c r="N23" s="117">
        <f t="shared" si="2"/>
        <v>0</v>
      </c>
    </row>
    <row r="24" spans="1:15" ht="15" customHeight="1">
      <c r="A24" s="118"/>
      <c r="B24" s="119"/>
      <c r="C24" s="119"/>
      <c r="D24" s="83"/>
      <c r="E24" s="119"/>
      <c r="F24" s="120"/>
      <c r="G24" s="121"/>
      <c r="H24" s="121"/>
      <c r="I24" s="121"/>
      <c r="J24" s="121"/>
      <c r="K24" s="122"/>
      <c r="L24" s="122"/>
      <c r="M24" s="123"/>
      <c r="N24" s="124"/>
      <c r="O24" s="118"/>
    </row>
  </sheetData>
  <mergeCells count="3">
    <mergeCell ref="B2:N2"/>
    <mergeCell ref="B3:N3"/>
    <mergeCell ref="B9:N9"/>
  </mergeCells>
  <conditionalFormatting sqref="M4">
    <cfRule type="expression" dxfId="3" priority="2">
      <formula>AND(RIGHT(#REF!,8)="REAJUSTE",$M$4&lt;=0)</formula>
    </cfRule>
  </conditionalFormatting>
  <conditionalFormatting sqref="D10 D24:D65546">
    <cfRule type="duplicateValues" dxfId="2" priority="3" stopIfTrue="1"/>
  </conditionalFormatting>
  <conditionalFormatting sqref="B10:D10 B24:D65546">
    <cfRule type="duplicateValues" dxfId="1" priority="4" stopIfTrue="1"/>
  </conditionalFormatting>
  <conditionalFormatting sqref="D10 D24:D65546">
    <cfRule type="duplicateValues" dxfId="0" priority="5" stopIfTrue="1"/>
  </conditionalFormatting>
  <printOptions horizontalCentered="1"/>
  <pageMargins left="0.39370078740157483" right="0.39370078740157483" top="0.78740157480314965" bottom="0.98425196850393704" header="0.19685039370078741" footer="0.19685039370078741"/>
  <pageSetup paperSize="9" scale="55" fitToHeight="0" orientation="landscape" horizontalDpi="4294967293" r:id="rId1"/>
  <headerFooter differentFirst="1" scaleWithDoc="0" alignWithMargins="0">
    <oddFooter>&amp;L________________________________________     Assinatura do Responsável Técnico Fiscal&amp;C________________________________________Assinatura do Responsável Técnico Executor&amp;RPágina &amp;P de &amp;N</oddFooter>
    <firstFooter>&amp;L________________________________________     Assinatura do Responsável Técnico Fiscal&amp;C________________________________________Assinatura do Responsável Técnico Executor&amp;RPágina &amp;P de &amp;N</firstFooter>
  </headerFooter>
  <drawing r:id="rId2"/>
</worksheet>
</file>

<file path=xl/worksheets/sheet6.xml><?xml version="1.0" encoding="utf-8"?>
<worksheet xmlns="http://schemas.openxmlformats.org/spreadsheetml/2006/main" xmlns:r="http://schemas.openxmlformats.org/officeDocument/2006/relationships">
  <sheetPr>
    <tabColor theme="9" tint="0.59999389629810485"/>
    <pageSetUpPr fitToPage="1"/>
  </sheetPr>
  <dimension ref="A1:WVZ25"/>
  <sheetViews>
    <sheetView showGridLines="0" zoomScale="80" zoomScaleNormal="80" zoomScaleSheetLayoutView="70" workbookViewId="0">
      <selection activeCell="B25" sqref="B25"/>
    </sheetView>
  </sheetViews>
  <sheetFormatPr defaultColWidth="0" defaultRowHeight="15" customHeight="1"/>
  <cols>
    <col min="1" max="1" width="1.7109375" style="84" customWidth="1"/>
    <col min="2" max="2" width="15.7109375" style="154" customWidth="1"/>
    <col min="3" max="3" width="18.7109375" style="84" customWidth="1"/>
    <col min="4" max="4" width="21.7109375" style="127" customWidth="1"/>
    <col min="5" max="5" width="16.7109375" style="155" customWidth="1"/>
    <col min="6" max="6" width="15.7109375" style="153" customWidth="1"/>
    <col min="7" max="7" width="15.7109375" style="156" customWidth="1"/>
    <col min="8" max="8" width="18.7109375" style="84" customWidth="1"/>
    <col min="9" max="9" width="21.7109375" style="127" customWidth="1"/>
    <col min="10" max="10" width="16.7109375" style="155" customWidth="1"/>
    <col min="11" max="11" width="15.7109375" style="153" customWidth="1"/>
    <col min="12" max="12" width="15.7109375" style="156" customWidth="1"/>
    <col min="13" max="13" width="18.7109375" style="84" customWidth="1"/>
    <col min="14" max="14" width="21.7109375" style="127" customWidth="1"/>
    <col min="15" max="15" width="16.7109375" style="155" customWidth="1"/>
    <col min="16" max="16" width="15.7109375" style="153" customWidth="1"/>
    <col min="17" max="17" width="15.7109375" style="156" customWidth="1"/>
    <col min="18" max="18" width="3.7109375" style="84" customWidth="1"/>
    <col min="19" max="258" width="9.140625" style="84" hidden="1"/>
    <col min="259" max="259" width="2.42578125" style="84" hidden="1"/>
    <col min="260" max="261" width="12.42578125" style="84" hidden="1"/>
    <col min="262" max="262" width="82" style="84" hidden="1"/>
    <col min="263" max="263" width="7.140625" style="84" hidden="1"/>
    <col min="264" max="264" width="16.5703125" style="84" hidden="1"/>
    <col min="265" max="265" width="11.42578125" style="84" hidden="1"/>
    <col min="266" max="266" width="12" style="84" hidden="1"/>
    <col min="267" max="267" width="10.85546875" style="84" hidden="1"/>
    <col min="268" max="268" width="17.7109375" style="84" hidden="1"/>
    <col min="269" max="269" width="0.140625" style="84" hidden="1"/>
    <col min="270" max="271" width="15.7109375" style="84" hidden="1"/>
    <col min="272" max="272" width="14.28515625" style="84" hidden="1"/>
    <col min="273" max="273" width="15.85546875" style="84" hidden="1"/>
    <col min="274" max="274" width="2" style="84" hidden="1"/>
    <col min="275" max="514" width="9.140625" style="84" hidden="1"/>
    <col min="515" max="515" width="2.42578125" style="84" hidden="1"/>
    <col min="516" max="517" width="12.42578125" style="84" hidden="1"/>
    <col min="518" max="518" width="82" style="84" hidden="1"/>
    <col min="519" max="519" width="7.140625" style="84" hidden="1"/>
    <col min="520" max="520" width="16.5703125" style="84" hidden="1"/>
    <col min="521" max="521" width="11.42578125" style="84" hidden="1"/>
    <col min="522" max="522" width="12" style="84" hidden="1"/>
    <col min="523" max="523" width="10.85546875" style="84" hidden="1"/>
    <col min="524" max="524" width="17.7109375" style="84" hidden="1"/>
    <col min="525" max="525" width="0.140625" style="84" hidden="1"/>
    <col min="526" max="527" width="15.7109375" style="84" hidden="1"/>
    <col min="528" max="528" width="14.28515625" style="84" hidden="1"/>
    <col min="529" max="529" width="15.85546875" style="84" hidden="1"/>
    <col min="530" max="530" width="2" style="84" hidden="1"/>
    <col min="531" max="770" width="9.140625" style="84" hidden="1"/>
    <col min="771" max="771" width="2.42578125" style="84" hidden="1"/>
    <col min="772" max="773" width="12.42578125" style="84" hidden="1"/>
    <col min="774" max="774" width="82" style="84" hidden="1"/>
    <col min="775" max="775" width="7.140625" style="84" hidden="1"/>
    <col min="776" max="776" width="16.5703125" style="84" hidden="1"/>
    <col min="777" max="777" width="11.42578125" style="84" hidden="1"/>
    <col min="778" max="778" width="12" style="84" hidden="1"/>
    <col min="779" max="779" width="10.85546875" style="84" hidden="1"/>
    <col min="780" max="780" width="17.7109375" style="84" hidden="1"/>
    <col min="781" max="781" width="0.140625" style="84" hidden="1"/>
    <col min="782" max="783" width="15.7109375" style="84" hidden="1"/>
    <col min="784" max="784" width="14.28515625" style="84" hidden="1"/>
    <col min="785" max="785" width="15.85546875" style="84" hidden="1"/>
    <col min="786" max="786" width="2" style="84" hidden="1"/>
    <col min="787" max="1026" width="9.140625" style="84" hidden="1"/>
    <col min="1027" max="1027" width="2.42578125" style="84" hidden="1"/>
    <col min="1028" max="1029" width="12.42578125" style="84" hidden="1"/>
    <col min="1030" max="1030" width="82" style="84" hidden="1"/>
    <col min="1031" max="1031" width="7.140625" style="84" hidden="1"/>
    <col min="1032" max="1032" width="16.5703125" style="84" hidden="1"/>
    <col min="1033" max="1033" width="11.42578125" style="84" hidden="1"/>
    <col min="1034" max="1034" width="12" style="84" hidden="1"/>
    <col min="1035" max="1035" width="10.85546875" style="84" hidden="1"/>
    <col min="1036" max="1036" width="17.7109375" style="84" hidden="1"/>
    <col min="1037" max="1037" width="0.140625" style="84" hidden="1"/>
    <col min="1038" max="1039" width="15.7109375" style="84" hidden="1"/>
    <col min="1040" max="1040" width="14.28515625" style="84" hidden="1"/>
    <col min="1041" max="1041" width="15.85546875" style="84" hidden="1"/>
    <col min="1042" max="1042" width="2" style="84" hidden="1"/>
    <col min="1043" max="1282" width="9.140625" style="84" hidden="1"/>
    <col min="1283" max="1283" width="2.42578125" style="84" hidden="1"/>
    <col min="1284" max="1285" width="12.42578125" style="84" hidden="1"/>
    <col min="1286" max="1286" width="82" style="84" hidden="1"/>
    <col min="1287" max="1287" width="7.140625" style="84" hidden="1"/>
    <col min="1288" max="1288" width="16.5703125" style="84" hidden="1"/>
    <col min="1289" max="1289" width="11.42578125" style="84" hidden="1"/>
    <col min="1290" max="1290" width="12" style="84" hidden="1"/>
    <col min="1291" max="1291" width="10.85546875" style="84" hidden="1"/>
    <col min="1292" max="1292" width="17.7109375" style="84" hidden="1"/>
    <col min="1293" max="1293" width="0.140625" style="84" hidden="1"/>
    <col min="1294" max="1295" width="15.7109375" style="84" hidden="1"/>
    <col min="1296" max="1296" width="14.28515625" style="84" hidden="1"/>
    <col min="1297" max="1297" width="15.85546875" style="84" hidden="1"/>
    <col min="1298" max="1298" width="2" style="84" hidden="1"/>
    <col min="1299" max="1538" width="9.140625" style="84" hidden="1"/>
    <col min="1539" max="1539" width="2.42578125" style="84" hidden="1"/>
    <col min="1540" max="1541" width="12.42578125" style="84" hidden="1"/>
    <col min="1542" max="1542" width="82" style="84" hidden="1"/>
    <col min="1543" max="1543" width="7.140625" style="84" hidden="1"/>
    <col min="1544" max="1544" width="16.5703125" style="84" hidden="1"/>
    <col min="1545" max="1545" width="11.42578125" style="84" hidden="1"/>
    <col min="1546" max="1546" width="12" style="84" hidden="1"/>
    <col min="1547" max="1547" width="10.85546875" style="84" hidden="1"/>
    <col min="1548" max="1548" width="17.7109375" style="84" hidden="1"/>
    <col min="1549" max="1549" width="0.140625" style="84" hidden="1"/>
    <col min="1550" max="1551" width="15.7109375" style="84" hidden="1"/>
    <col min="1552" max="1552" width="14.28515625" style="84" hidden="1"/>
    <col min="1553" max="1553" width="15.85546875" style="84" hidden="1"/>
    <col min="1554" max="1554" width="2" style="84" hidden="1"/>
    <col min="1555" max="1794" width="9.140625" style="84" hidden="1"/>
    <col min="1795" max="1795" width="2.42578125" style="84" hidden="1"/>
    <col min="1796" max="1797" width="12.42578125" style="84" hidden="1"/>
    <col min="1798" max="1798" width="82" style="84" hidden="1"/>
    <col min="1799" max="1799" width="7.140625" style="84" hidden="1"/>
    <col min="1800" max="1800" width="16.5703125" style="84" hidden="1"/>
    <col min="1801" max="1801" width="11.42578125" style="84" hidden="1"/>
    <col min="1802" max="1802" width="12" style="84" hidden="1"/>
    <col min="1803" max="1803" width="10.85546875" style="84" hidden="1"/>
    <col min="1804" max="1804" width="17.7109375" style="84" hidden="1"/>
    <col min="1805" max="1805" width="0.140625" style="84" hidden="1"/>
    <col min="1806" max="1807" width="15.7109375" style="84" hidden="1"/>
    <col min="1808" max="1808" width="14.28515625" style="84" hidden="1"/>
    <col min="1809" max="1809" width="15.85546875" style="84" hidden="1"/>
    <col min="1810" max="1810" width="2" style="84" hidden="1"/>
    <col min="1811" max="2050" width="9.140625" style="84" hidden="1"/>
    <col min="2051" max="2051" width="2.42578125" style="84" hidden="1"/>
    <col min="2052" max="2053" width="12.42578125" style="84" hidden="1"/>
    <col min="2054" max="2054" width="82" style="84" hidden="1"/>
    <col min="2055" max="2055" width="7.140625" style="84" hidden="1"/>
    <col min="2056" max="2056" width="16.5703125" style="84" hidden="1"/>
    <col min="2057" max="2057" width="11.42578125" style="84" hidden="1"/>
    <col min="2058" max="2058" width="12" style="84" hidden="1"/>
    <col min="2059" max="2059" width="10.85546875" style="84" hidden="1"/>
    <col min="2060" max="2060" width="17.7109375" style="84" hidden="1"/>
    <col min="2061" max="2061" width="0.140625" style="84" hidden="1"/>
    <col min="2062" max="2063" width="15.7109375" style="84" hidden="1"/>
    <col min="2064" max="2064" width="14.28515625" style="84" hidden="1"/>
    <col min="2065" max="2065" width="15.85546875" style="84" hidden="1"/>
    <col min="2066" max="2066" width="2" style="84" hidden="1"/>
    <col min="2067" max="2306" width="9.140625" style="84" hidden="1"/>
    <col min="2307" max="2307" width="2.42578125" style="84" hidden="1"/>
    <col min="2308" max="2309" width="12.42578125" style="84" hidden="1"/>
    <col min="2310" max="2310" width="82" style="84" hidden="1"/>
    <col min="2311" max="2311" width="7.140625" style="84" hidden="1"/>
    <col min="2312" max="2312" width="16.5703125" style="84" hidden="1"/>
    <col min="2313" max="2313" width="11.42578125" style="84" hidden="1"/>
    <col min="2314" max="2314" width="12" style="84" hidden="1"/>
    <col min="2315" max="2315" width="10.85546875" style="84" hidden="1"/>
    <col min="2316" max="2316" width="17.7109375" style="84" hidden="1"/>
    <col min="2317" max="2317" width="0.140625" style="84" hidden="1"/>
    <col min="2318" max="2319" width="15.7109375" style="84" hidden="1"/>
    <col min="2320" max="2320" width="14.28515625" style="84" hidden="1"/>
    <col min="2321" max="2321" width="15.85546875" style="84" hidden="1"/>
    <col min="2322" max="2322" width="2" style="84" hidden="1"/>
    <col min="2323" max="2562" width="9.140625" style="84" hidden="1"/>
    <col min="2563" max="2563" width="2.42578125" style="84" hidden="1"/>
    <col min="2564" max="2565" width="12.42578125" style="84" hidden="1"/>
    <col min="2566" max="2566" width="82" style="84" hidden="1"/>
    <col min="2567" max="2567" width="7.140625" style="84" hidden="1"/>
    <col min="2568" max="2568" width="16.5703125" style="84" hidden="1"/>
    <col min="2569" max="2569" width="11.42578125" style="84" hidden="1"/>
    <col min="2570" max="2570" width="12" style="84" hidden="1"/>
    <col min="2571" max="2571" width="10.85546875" style="84" hidden="1"/>
    <col min="2572" max="2572" width="17.7109375" style="84" hidden="1"/>
    <col min="2573" max="2573" width="0.140625" style="84" hidden="1"/>
    <col min="2574" max="2575" width="15.7109375" style="84" hidden="1"/>
    <col min="2576" max="2576" width="14.28515625" style="84" hidden="1"/>
    <col min="2577" max="2577" width="15.85546875" style="84" hidden="1"/>
    <col min="2578" max="2578" width="2" style="84" hidden="1"/>
    <col min="2579" max="2818" width="9.140625" style="84" hidden="1"/>
    <col min="2819" max="2819" width="2.42578125" style="84" hidden="1"/>
    <col min="2820" max="2821" width="12.42578125" style="84" hidden="1"/>
    <col min="2822" max="2822" width="82" style="84" hidden="1"/>
    <col min="2823" max="2823" width="7.140625" style="84" hidden="1"/>
    <col min="2824" max="2824" width="16.5703125" style="84" hidden="1"/>
    <col min="2825" max="2825" width="11.42578125" style="84" hidden="1"/>
    <col min="2826" max="2826" width="12" style="84" hidden="1"/>
    <col min="2827" max="2827" width="10.85546875" style="84" hidden="1"/>
    <col min="2828" max="2828" width="17.7109375" style="84" hidden="1"/>
    <col min="2829" max="2829" width="0.140625" style="84" hidden="1"/>
    <col min="2830" max="2831" width="15.7109375" style="84" hidden="1"/>
    <col min="2832" max="2832" width="14.28515625" style="84" hidden="1"/>
    <col min="2833" max="2833" width="15.85546875" style="84" hidden="1"/>
    <col min="2834" max="2834" width="2" style="84" hidden="1"/>
    <col min="2835" max="3074" width="9.140625" style="84" hidden="1"/>
    <col min="3075" max="3075" width="2.42578125" style="84" hidden="1"/>
    <col min="3076" max="3077" width="12.42578125" style="84" hidden="1"/>
    <col min="3078" max="3078" width="82" style="84" hidden="1"/>
    <col min="3079" max="3079" width="7.140625" style="84" hidden="1"/>
    <col min="3080" max="3080" width="16.5703125" style="84" hidden="1"/>
    <col min="3081" max="3081" width="11.42578125" style="84" hidden="1"/>
    <col min="3082" max="3082" width="12" style="84" hidden="1"/>
    <col min="3083" max="3083" width="10.85546875" style="84" hidden="1"/>
    <col min="3084" max="3084" width="17.7109375" style="84" hidden="1"/>
    <col min="3085" max="3085" width="0.140625" style="84" hidden="1"/>
    <col min="3086" max="3087" width="15.7109375" style="84" hidden="1"/>
    <col min="3088" max="3088" width="14.28515625" style="84" hidden="1"/>
    <col min="3089" max="3089" width="15.85546875" style="84" hidden="1"/>
    <col min="3090" max="3090" width="2" style="84" hidden="1"/>
    <col min="3091" max="3330" width="9.140625" style="84" hidden="1"/>
    <col min="3331" max="3331" width="2.42578125" style="84" hidden="1"/>
    <col min="3332" max="3333" width="12.42578125" style="84" hidden="1"/>
    <col min="3334" max="3334" width="82" style="84" hidden="1"/>
    <col min="3335" max="3335" width="7.140625" style="84" hidden="1"/>
    <col min="3336" max="3336" width="16.5703125" style="84" hidden="1"/>
    <col min="3337" max="3337" width="11.42578125" style="84" hidden="1"/>
    <col min="3338" max="3338" width="12" style="84" hidden="1"/>
    <col min="3339" max="3339" width="10.85546875" style="84" hidden="1"/>
    <col min="3340" max="3340" width="17.7109375" style="84" hidden="1"/>
    <col min="3341" max="3341" width="0.140625" style="84" hidden="1"/>
    <col min="3342" max="3343" width="15.7109375" style="84" hidden="1"/>
    <col min="3344" max="3344" width="14.28515625" style="84" hidden="1"/>
    <col min="3345" max="3345" width="15.85546875" style="84" hidden="1"/>
    <col min="3346" max="3346" width="2" style="84" hidden="1"/>
    <col min="3347" max="3586" width="9.140625" style="84" hidden="1"/>
    <col min="3587" max="3587" width="2.42578125" style="84" hidden="1"/>
    <col min="3588" max="3589" width="12.42578125" style="84" hidden="1"/>
    <col min="3590" max="3590" width="82" style="84" hidden="1"/>
    <col min="3591" max="3591" width="7.140625" style="84" hidden="1"/>
    <col min="3592" max="3592" width="16.5703125" style="84" hidden="1"/>
    <col min="3593" max="3593" width="11.42578125" style="84" hidden="1"/>
    <col min="3594" max="3594" width="12" style="84" hidden="1"/>
    <col min="3595" max="3595" width="10.85546875" style="84" hidden="1"/>
    <col min="3596" max="3596" width="17.7109375" style="84" hidden="1"/>
    <col min="3597" max="3597" width="0.140625" style="84" hidden="1"/>
    <col min="3598" max="3599" width="15.7109375" style="84" hidden="1"/>
    <col min="3600" max="3600" width="14.28515625" style="84" hidden="1"/>
    <col min="3601" max="3601" width="15.85546875" style="84" hidden="1"/>
    <col min="3602" max="3602" width="2" style="84" hidden="1"/>
    <col min="3603" max="3842" width="9.140625" style="84" hidden="1"/>
    <col min="3843" max="3843" width="2.42578125" style="84" hidden="1"/>
    <col min="3844" max="3845" width="12.42578125" style="84" hidden="1"/>
    <col min="3846" max="3846" width="82" style="84" hidden="1"/>
    <col min="3847" max="3847" width="7.140625" style="84" hidden="1"/>
    <col min="3848" max="3848" width="16.5703125" style="84" hidden="1"/>
    <col min="3849" max="3849" width="11.42578125" style="84" hidden="1"/>
    <col min="3850" max="3850" width="12" style="84" hidden="1"/>
    <col min="3851" max="3851" width="10.85546875" style="84" hidden="1"/>
    <col min="3852" max="3852" width="17.7109375" style="84" hidden="1"/>
    <col min="3853" max="3853" width="0.140625" style="84" hidden="1"/>
    <col min="3854" max="3855" width="15.7109375" style="84" hidden="1"/>
    <col min="3856" max="3856" width="14.28515625" style="84" hidden="1"/>
    <col min="3857" max="3857" width="15.85546875" style="84" hidden="1"/>
    <col min="3858" max="3858" width="2" style="84" hidden="1"/>
    <col min="3859" max="4098" width="9.140625" style="84" hidden="1"/>
    <col min="4099" max="4099" width="2.42578125" style="84" hidden="1"/>
    <col min="4100" max="4101" width="12.42578125" style="84" hidden="1"/>
    <col min="4102" max="4102" width="82" style="84" hidden="1"/>
    <col min="4103" max="4103" width="7.140625" style="84" hidden="1"/>
    <col min="4104" max="4104" width="16.5703125" style="84" hidden="1"/>
    <col min="4105" max="4105" width="11.42578125" style="84" hidden="1"/>
    <col min="4106" max="4106" width="12" style="84" hidden="1"/>
    <col min="4107" max="4107" width="10.85546875" style="84" hidden="1"/>
    <col min="4108" max="4108" width="17.7109375" style="84" hidden="1"/>
    <col min="4109" max="4109" width="0.140625" style="84" hidden="1"/>
    <col min="4110" max="4111" width="15.7109375" style="84" hidden="1"/>
    <col min="4112" max="4112" width="14.28515625" style="84" hidden="1"/>
    <col min="4113" max="4113" width="15.85546875" style="84" hidden="1"/>
    <col min="4114" max="4114" width="2" style="84" hidden="1"/>
    <col min="4115" max="4354" width="9.140625" style="84" hidden="1"/>
    <col min="4355" max="4355" width="2.42578125" style="84" hidden="1"/>
    <col min="4356" max="4357" width="12.42578125" style="84" hidden="1"/>
    <col min="4358" max="4358" width="82" style="84" hidden="1"/>
    <col min="4359" max="4359" width="7.140625" style="84" hidden="1"/>
    <col min="4360" max="4360" width="16.5703125" style="84" hidden="1"/>
    <col min="4361" max="4361" width="11.42578125" style="84" hidden="1"/>
    <col min="4362" max="4362" width="12" style="84" hidden="1"/>
    <col min="4363" max="4363" width="10.85546875" style="84" hidden="1"/>
    <col min="4364" max="4364" width="17.7109375" style="84" hidden="1"/>
    <col min="4365" max="4365" width="0.140625" style="84" hidden="1"/>
    <col min="4366" max="4367" width="15.7109375" style="84" hidden="1"/>
    <col min="4368" max="4368" width="14.28515625" style="84" hidden="1"/>
    <col min="4369" max="4369" width="15.85546875" style="84" hidden="1"/>
    <col min="4370" max="4370" width="2" style="84" hidden="1"/>
    <col min="4371" max="4610" width="9.140625" style="84" hidden="1"/>
    <col min="4611" max="4611" width="2.42578125" style="84" hidden="1"/>
    <col min="4612" max="4613" width="12.42578125" style="84" hidden="1"/>
    <col min="4614" max="4614" width="82" style="84" hidden="1"/>
    <col min="4615" max="4615" width="7.140625" style="84" hidden="1"/>
    <col min="4616" max="4616" width="16.5703125" style="84" hidden="1"/>
    <col min="4617" max="4617" width="11.42578125" style="84" hidden="1"/>
    <col min="4618" max="4618" width="12" style="84" hidden="1"/>
    <col min="4619" max="4619" width="10.85546875" style="84" hidden="1"/>
    <col min="4620" max="4620" width="17.7109375" style="84" hidden="1"/>
    <col min="4621" max="4621" width="0.140625" style="84" hidden="1"/>
    <col min="4622" max="4623" width="15.7109375" style="84" hidden="1"/>
    <col min="4624" max="4624" width="14.28515625" style="84" hidden="1"/>
    <col min="4625" max="4625" width="15.85546875" style="84" hidden="1"/>
    <col min="4626" max="4626" width="2" style="84" hidden="1"/>
    <col min="4627" max="4866" width="9.140625" style="84" hidden="1"/>
    <col min="4867" max="4867" width="2.42578125" style="84" hidden="1"/>
    <col min="4868" max="4869" width="12.42578125" style="84" hidden="1"/>
    <col min="4870" max="4870" width="82" style="84" hidden="1"/>
    <col min="4871" max="4871" width="7.140625" style="84" hidden="1"/>
    <col min="4872" max="4872" width="16.5703125" style="84" hidden="1"/>
    <col min="4873" max="4873" width="11.42578125" style="84" hidden="1"/>
    <col min="4874" max="4874" width="12" style="84" hidden="1"/>
    <col min="4875" max="4875" width="10.85546875" style="84" hidden="1"/>
    <col min="4876" max="4876" width="17.7109375" style="84" hidden="1"/>
    <col min="4877" max="4877" width="0.140625" style="84" hidden="1"/>
    <col min="4878" max="4879" width="15.7109375" style="84" hidden="1"/>
    <col min="4880" max="4880" width="14.28515625" style="84" hidden="1"/>
    <col min="4881" max="4881" width="15.85546875" style="84" hidden="1"/>
    <col min="4882" max="4882" width="2" style="84" hidden="1"/>
    <col min="4883" max="5122" width="9.140625" style="84" hidden="1"/>
    <col min="5123" max="5123" width="2.42578125" style="84" hidden="1"/>
    <col min="5124" max="5125" width="12.42578125" style="84" hidden="1"/>
    <col min="5126" max="5126" width="82" style="84" hidden="1"/>
    <col min="5127" max="5127" width="7.140625" style="84" hidden="1"/>
    <col min="5128" max="5128" width="16.5703125" style="84" hidden="1"/>
    <col min="5129" max="5129" width="11.42578125" style="84" hidden="1"/>
    <col min="5130" max="5130" width="12" style="84" hidden="1"/>
    <col min="5131" max="5131" width="10.85546875" style="84" hidden="1"/>
    <col min="5132" max="5132" width="17.7109375" style="84" hidden="1"/>
    <col min="5133" max="5133" width="0.140625" style="84" hidden="1"/>
    <col min="5134" max="5135" width="15.7109375" style="84" hidden="1"/>
    <col min="5136" max="5136" width="14.28515625" style="84" hidden="1"/>
    <col min="5137" max="5137" width="15.85546875" style="84" hidden="1"/>
    <col min="5138" max="5138" width="2" style="84" hidden="1"/>
    <col min="5139" max="5378" width="9.140625" style="84" hidden="1"/>
    <col min="5379" max="5379" width="2.42578125" style="84" hidden="1"/>
    <col min="5380" max="5381" width="12.42578125" style="84" hidden="1"/>
    <col min="5382" max="5382" width="82" style="84" hidden="1"/>
    <col min="5383" max="5383" width="7.140625" style="84" hidden="1"/>
    <col min="5384" max="5384" width="16.5703125" style="84" hidden="1"/>
    <col min="5385" max="5385" width="11.42578125" style="84" hidden="1"/>
    <col min="5386" max="5386" width="12" style="84" hidden="1"/>
    <col min="5387" max="5387" width="10.85546875" style="84" hidden="1"/>
    <col min="5388" max="5388" width="17.7109375" style="84" hidden="1"/>
    <col min="5389" max="5389" width="0.140625" style="84" hidden="1"/>
    <col min="5390" max="5391" width="15.7109375" style="84" hidden="1"/>
    <col min="5392" max="5392" width="14.28515625" style="84" hidden="1"/>
    <col min="5393" max="5393" width="15.85546875" style="84" hidden="1"/>
    <col min="5394" max="5394" width="2" style="84" hidden="1"/>
    <col min="5395" max="5634" width="9.140625" style="84" hidden="1"/>
    <col min="5635" max="5635" width="2.42578125" style="84" hidden="1"/>
    <col min="5636" max="5637" width="12.42578125" style="84" hidden="1"/>
    <col min="5638" max="5638" width="82" style="84" hidden="1"/>
    <col min="5639" max="5639" width="7.140625" style="84" hidden="1"/>
    <col min="5640" max="5640" width="16.5703125" style="84" hidden="1"/>
    <col min="5641" max="5641" width="11.42578125" style="84" hidden="1"/>
    <col min="5642" max="5642" width="12" style="84" hidden="1"/>
    <col min="5643" max="5643" width="10.85546875" style="84" hidden="1"/>
    <col min="5644" max="5644" width="17.7109375" style="84" hidden="1"/>
    <col min="5645" max="5645" width="0.140625" style="84" hidden="1"/>
    <col min="5646" max="5647" width="15.7109375" style="84" hidden="1"/>
    <col min="5648" max="5648" width="14.28515625" style="84" hidden="1"/>
    <col min="5649" max="5649" width="15.85546875" style="84" hidden="1"/>
    <col min="5650" max="5650" width="2" style="84" hidden="1"/>
    <col min="5651" max="5890" width="9.140625" style="84" hidden="1"/>
    <col min="5891" max="5891" width="2.42578125" style="84" hidden="1"/>
    <col min="5892" max="5893" width="12.42578125" style="84" hidden="1"/>
    <col min="5894" max="5894" width="82" style="84" hidden="1"/>
    <col min="5895" max="5895" width="7.140625" style="84" hidden="1"/>
    <col min="5896" max="5896" width="16.5703125" style="84" hidden="1"/>
    <col min="5897" max="5897" width="11.42578125" style="84" hidden="1"/>
    <col min="5898" max="5898" width="12" style="84" hidden="1"/>
    <col min="5899" max="5899" width="10.85546875" style="84" hidden="1"/>
    <col min="5900" max="5900" width="17.7109375" style="84" hidden="1"/>
    <col min="5901" max="5901" width="0.140625" style="84" hidden="1"/>
    <col min="5902" max="5903" width="15.7109375" style="84" hidden="1"/>
    <col min="5904" max="5904" width="14.28515625" style="84" hidden="1"/>
    <col min="5905" max="5905" width="15.85546875" style="84" hidden="1"/>
    <col min="5906" max="5906" width="2" style="84" hidden="1"/>
    <col min="5907" max="6146" width="9.140625" style="84" hidden="1"/>
    <col min="6147" max="6147" width="2.42578125" style="84" hidden="1"/>
    <col min="6148" max="6149" width="12.42578125" style="84" hidden="1"/>
    <col min="6150" max="6150" width="82" style="84" hidden="1"/>
    <col min="6151" max="6151" width="7.140625" style="84" hidden="1"/>
    <col min="6152" max="6152" width="16.5703125" style="84" hidden="1"/>
    <col min="6153" max="6153" width="11.42578125" style="84" hidden="1"/>
    <col min="6154" max="6154" width="12" style="84" hidden="1"/>
    <col min="6155" max="6155" width="10.85546875" style="84" hidden="1"/>
    <col min="6156" max="6156" width="17.7109375" style="84" hidden="1"/>
    <col min="6157" max="6157" width="0.140625" style="84" hidden="1"/>
    <col min="6158" max="6159" width="15.7109375" style="84" hidden="1"/>
    <col min="6160" max="6160" width="14.28515625" style="84" hidden="1"/>
    <col min="6161" max="6161" width="15.85546875" style="84" hidden="1"/>
    <col min="6162" max="6162" width="2" style="84" hidden="1"/>
    <col min="6163" max="6402" width="9.140625" style="84" hidden="1"/>
    <col min="6403" max="6403" width="2.42578125" style="84" hidden="1"/>
    <col min="6404" max="6405" width="12.42578125" style="84" hidden="1"/>
    <col min="6406" max="6406" width="82" style="84" hidden="1"/>
    <col min="6407" max="6407" width="7.140625" style="84" hidden="1"/>
    <col min="6408" max="6408" width="16.5703125" style="84" hidden="1"/>
    <col min="6409" max="6409" width="11.42578125" style="84" hidden="1"/>
    <col min="6410" max="6410" width="12" style="84" hidden="1"/>
    <col min="6411" max="6411" width="10.85546875" style="84" hidden="1"/>
    <col min="6412" max="6412" width="17.7109375" style="84" hidden="1"/>
    <col min="6413" max="6413" width="0.140625" style="84" hidden="1"/>
    <col min="6414" max="6415" width="15.7109375" style="84" hidden="1"/>
    <col min="6416" max="6416" width="14.28515625" style="84" hidden="1"/>
    <col min="6417" max="6417" width="15.85546875" style="84" hidden="1"/>
    <col min="6418" max="6418" width="2" style="84" hidden="1"/>
    <col min="6419" max="6658" width="9.140625" style="84" hidden="1"/>
    <col min="6659" max="6659" width="2.42578125" style="84" hidden="1"/>
    <col min="6660" max="6661" width="12.42578125" style="84" hidden="1"/>
    <col min="6662" max="6662" width="82" style="84" hidden="1"/>
    <col min="6663" max="6663" width="7.140625" style="84" hidden="1"/>
    <col min="6664" max="6664" width="16.5703125" style="84" hidden="1"/>
    <col min="6665" max="6665" width="11.42578125" style="84" hidden="1"/>
    <col min="6666" max="6666" width="12" style="84" hidden="1"/>
    <col min="6667" max="6667" width="10.85546875" style="84" hidden="1"/>
    <col min="6668" max="6668" width="17.7109375" style="84" hidden="1"/>
    <col min="6669" max="6669" width="0.140625" style="84" hidden="1"/>
    <col min="6670" max="6671" width="15.7109375" style="84" hidden="1"/>
    <col min="6672" max="6672" width="14.28515625" style="84" hidden="1"/>
    <col min="6673" max="6673" width="15.85546875" style="84" hidden="1"/>
    <col min="6674" max="6674" width="2" style="84" hidden="1"/>
    <col min="6675" max="6914" width="9.140625" style="84" hidden="1"/>
    <col min="6915" max="6915" width="2.42578125" style="84" hidden="1"/>
    <col min="6916" max="6917" width="12.42578125" style="84" hidden="1"/>
    <col min="6918" max="6918" width="82" style="84" hidden="1"/>
    <col min="6919" max="6919" width="7.140625" style="84" hidden="1"/>
    <col min="6920" max="6920" width="16.5703125" style="84" hidden="1"/>
    <col min="6921" max="6921" width="11.42578125" style="84" hidden="1"/>
    <col min="6922" max="6922" width="12" style="84" hidden="1"/>
    <col min="6923" max="6923" width="10.85546875" style="84" hidden="1"/>
    <col min="6924" max="6924" width="17.7109375" style="84" hidden="1"/>
    <col min="6925" max="6925" width="0.140625" style="84" hidden="1"/>
    <col min="6926" max="6927" width="15.7109375" style="84" hidden="1"/>
    <col min="6928" max="6928" width="14.28515625" style="84" hidden="1"/>
    <col min="6929" max="6929" width="15.85546875" style="84" hidden="1"/>
    <col min="6930" max="6930" width="2" style="84" hidden="1"/>
    <col min="6931" max="7170" width="9.140625" style="84" hidden="1"/>
    <col min="7171" max="7171" width="2.42578125" style="84" hidden="1"/>
    <col min="7172" max="7173" width="12.42578125" style="84" hidden="1"/>
    <col min="7174" max="7174" width="82" style="84" hidden="1"/>
    <col min="7175" max="7175" width="7.140625" style="84" hidden="1"/>
    <col min="7176" max="7176" width="16.5703125" style="84" hidden="1"/>
    <col min="7177" max="7177" width="11.42578125" style="84" hidden="1"/>
    <col min="7178" max="7178" width="12" style="84" hidden="1"/>
    <col min="7179" max="7179" width="10.85546875" style="84" hidden="1"/>
    <col min="7180" max="7180" width="17.7109375" style="84" hidden="1"/>
    <col min="7181" max="7181" width="0.140625" style="84" hidden="1"/>
    <col min="7182" max="7183" width="15.7109375" style="84" hidden="1"/>
    <col min="7184" max="7184" width="14.28515625" style="84" hidden="1"/>
    <col min="7185" max="7185" width="15.85546875" style="84" hidden="1"/>
    <col min="7186" max="7186" width="2" style="84" hidden="1"/>
    <col min="7187" max="7426" width="9.140625" style="84" hidden="1"/>
    <col min="7427" max="7427" width="2.42578125" style="84" hidden="1"/>
    <col min="7428" max="7429" width="12.42578125" style="84" hidden="1"/>
    <col min="7430" max="7430" width="82" style="84" hidden="1"/>
    <col min="7431" max="7431" width="7.140625" style="84" hidden="1"/>
    <col min="7432" max="7432" width="16.5703125" style="84" hidden="1"/>
    <col min="7433" max="7433" width="11.42578125" style="84" hidden="1"/>
    <col min="7434" max="7434" width="12" style="84" hidden="1"/>
    <col min="7435" max="7435" width="10.85546875" style="84" hidden="1"/>
    <col min="7436" max="7436" width="17.7109375" style="84" hidden="1"/>
    <col min="7437" max="7437" width="0.140625" style="84" hidden="1"/>
    <col min="7438" max="7439" width="15.7109375" style="84" hidden="1"/>
    <col min="7440" max="7440" width="14.28515625" style="84" hidden="1"/>
    <col min="7441" max="7441" width="15.85546875" style="84" hidden="1"/>
    <col min="7442" max="7442" width="2" style="84" hidden="1"/>
    <col min="7443" max="7682" width="9.140625" style="84" hidden="1"/>
    <col min="7683" max="7683" width="2.42578125" style="84" hidden="1"/>
    <col min="7684" max="7685" width="12.42578125" style="84" hidden="1"/>
    <col min="7686" max="7686" width="82" style="84" hidden="1"/>
    <col min="7687" max="7687" width="7.140625" style="84" hidden="1"/>
    <col min="7688" max="7688" width="16.5703125" style="84" hidden="1"/>
    <col min="7689" max="7689" width="11.42578125" style="84" hidden="1"/>
    <col min="7690" max="7690" width="12" style="84" hidden="1"/>
    <col min="7691" max="7691" width="10.85546875" style="84" hidden="1"/>
    <col min="7692" max="7692" width="17.7109375" style="84" hidden="1"/>
    <col min="7693" max="7693" width="0.140625" style="84" hidden="1"/>
    <col min="7694" max="7695" width="15.7109375" style="84" hidden="1"/>
    <col min="7696" max="7696" width="14.28515625" style="84" hidden="1"/>
    <col min="7697" max="7697" width="15.85546875" style="84" hidden="1"/>
    <col min="7698" max="7698" width="2" style="84" hidden="1"/>
    <col min="7699" max="7938" width="9.140625" style="84" hidden="1"/>
    <col min="7939" max="7939" width="2.42578125" style="84" hidden="1"/>
    <col min="7940" max="7941" width="12.42578125" style="84" hidden="1"/>
    <col min="7942" max="7942" width="82" style="84" hidden="1"/>
    <col min="7943" max="7943" width="7.140625" style="84" hidden="1"/>
    <col min="7944" max="7944" width="16.5703125" style="84" hidden="1"/>
    <col min="7945" max="7945" width="11.42578125" style="84" hidden="1"/>
    <col min="7946" max="7946" width="12" style="84" hidden="1"/>
    <col min="7947" max="7947" width="10.85546875" style="84" hidden="1"/>
    <col min="7948" max="7948" width="17.7109375" style="84" hidden="1"/>
    <col min="7949" max="7949" width="0.140625" style="84" hidden="1"/>
    <col min="7950" max="7951" width="15.7109375" style="84" hidden="1"/>
    <col min="7952" max="7952" width="14.28515625" style="84" hidden="1"/>
    <col min="7953" max="7953" width="15.85546875" style="84" hidden="1"/>
    <col min="7954" max="7954" width="2" style="84" hidden="1"/>
    <col min="7955" max="8194" width="9.140625" style="84" hidden="1"/>
    <col min="8195" max="8195" width="2.42578125" style="84" hidden="1"/>
    <col min="8196" max="8197" width="12.42578125" style="84" hidden="1"/>
    <col min="8198" max="8198" width="82" style="84" hidden="1"/>
    <col min="8199" max="8199" width="7.140625" style="84" hidden="1"/>
    <col min="8200" max="8200" width="16.5703125" style="84" hidden="1"/>
    <col min="8201" max="8201" width="11.42578125" style="84" hidden="1"/>
    <col min="8202" max="8202" width="12" style="84" hidden="1"/>
    <col min="8203" max="8203" width="10.85546875" style="84" hidden="1"/>
    <col min="8204" max="8204" width="17.7109375" style="84" hidden="1"/>
    <col min="8205" max="8205" width="0.140625" style="84" hidden="1"/>
    <col min="8206" max="8207" width="15.7109375" style="84" hidden="1"/>
    <col min="8208" max="8208" width="14.28515625" style="84" hidden="1"/>
    <col min="8209" max="8209" width="15.85546875" style="84" hidden="1"/>
    <col min="8210" max="8210" width="2" style="84" hidden="1"/>
    <col min="8211" max="8450" width="9.140625" style="84" hidden="1"/>
    <col min="8451" max="8451" width="2.42578125" style="84" hidden="1"/>
    <col min="8452" max="8453" width="12.42578125" style="84" hidden="1"/>
    <col min="8454" max="8454" width="82" style="84" hidden="1"/>
    <col min="8455" max="8455" width="7.140625" style="84" hidden="1"/>
    <col min="8456" max="8456" width="16.5703125" style="84" hidden="1"/>
    <col min="8457" max="8457" width="11.42578125" style="84" hidden="1"/>
    <col min="8458" max="8458" width="12" style="84" hidden="1"/>
    <col min="8459" max="8459" width="10.85546875" style="84" hidden="1"/>
    <col min="8460" max="8460" width="17.7109375" style="84" hidden="1"/>
    <col min="8461" max="8461" width="0.140625" style="84" hidden="1"/>
    <col min="8462" max="8463" width="15.7109375" style="84" hidden="1"/>
    <col min="8464" max="8464" width="14.28515625" style="84" hidden="1"/>
    <col min="8465" max="8465" width="15.85546875" style="84" hidden="1"/>
    <col min="8466" max="8466" width="2" style="84" hidden="1"/>
    <col min="8467" max="8706" width="9.140625" style="84" hidden="1"/>
    <col min="8707" max="8707" width="2.42578125" style="84" hidden="1"/>
    <col min="8708" max="8709" width="12.42578125" style="84" hidden="1"/>
    <col min="8710" max="8710" width="82" style="84" hidden="1"/>
    <col min="8711" max="8711" width="7.140625" style="84" hidden="1"/>
    <col min="8712" max="8712" width="16.5703125" style="84" hidden="1"/>
    <col min="8713" max="8713" width="11.42578125" style="84" hidden="1"/>
    <col min="8714" max="8714" width="12" style="84" hidden="1"/>
    <col min="8715" max="8715" width="10.85546875" style="84" hidden="1"/>
    <col min="8716" max="8716" width="17.7109375" style="84" hidden="1"/>
    <col min="8717" max="8717" width="0.140625" style="84" hidden="1"/>
    <col min="8718" max="8719" width="15.7109375" style="84" hidden="1"/>
    <col min="8720" max="8720" width="14.28515625" style="84" hidden="1"/>
    <col min="8721" max="8721" width="15.85546875" style="84" hidden="1"/>
    <col min="8722" max="8722" width="2" style="84" hidden="1"/>
    <col min="8723" max="8962" width="9.140625" style="84" hidden="1"/>
    <col min="8963" max="8963" width="2.42578125" style="84" hidden="1"/>
    <col min="8964" max="8965" width="12.42578125" style="84" hidden="1"/>
    <col min="8966" max="8966" width="82" style="84" hidden="1"/>
    <col min="8967" max="8967" width="7.140625" style="84" hidden="1"/>
    <col min="8968" max="8968" width="16.5703125" style="84" hidden="1"/>
    <col min="8969" max="8969" width="11.42578125" style="84" hidden="1"/>
    <col min="8970" max="8970" width="12" style="84" hidden="1"/>
    <col min="8971" max="8971" width="10.85546875" style="84" hidden="1"/>
    <col min="8972" max="8972" width="17.7109375" style="84" hidden="1"/>
    <col min="8973" max="8973" width="0.140625" style="84" hidden="1"/>
    <col min="8974" max="8975" width="15.7109375" style="84" hidden="1"/>
    <col min="8976" max="8976" width="14.28515625" style="84" hidden="1"/>
    <col min="8977" max="8977" width="15.85546875" style="84" hidden="1"/>
    <col min="8978" max="8978" width="2" style="84" hidden="1"/>
    <col min="8979" max="9218" width="9.140625" style="84" hidden="1"/>
    <col min="9219" max="9219" width="2.42578125" style="84" hidden="1"/>
    <col min="9220" max="9221" width="12.42578125" style="84" hidden="1"/>
    <col min="9222" max="9222" width="82" style="84" hidden="1"/>
    <col min="9223" max="9223" width="7.140625" style="84" hidden="1"/>
    <col min="9224" max="9224" width="16.5703125" style="84" hidden="1"/>
    <col min="9225" max="9225" width="11.42578125" style="84" hidden="1"/>
    <col min="9226" max="9226" width="12" style="84" hidden="1"/>
    <col min="9227" max="9227" width="10.85546875" style="84" hidden="1"/>
    <col min="9228" max="9228" width="17.7109375" style="84" hidden="1"/>
    <col min="9229" max="9229" width="0.140625" style="84" hidden="1"/>
    <col min="9230" max="9231" width="15.7109375" style="84" hidden="1"/>
    <col min="9232" max="9232" width="14.28515625" style="84" hidden="1"/>
    <col min="9233" max="9233" width="15.85546875" style="84" hidden="1"/>
    <col min="9234" max="9234" width="2" style="84" hidden="1"/>
    <col min="9235" max="9474" width="9.140625" style="84" hidden="1"/>
    <col min="9475" max="9475" width="2.42578125" style="84" hidden="1"/>
    <col min="9476" max="9477" width="12.42578125" style="84" hidden="1"/>
    <col min="9478" max="9478" width="82" style="84" hidden="1"/>
    <col min="9479" max="9479" width="7.140625" style="84" hidden="1"/>
    <col min="9480" max="9480" width="16.5703125" style="84" hidden="1"/>
    <col min="9481" max="9481" width="11.42578125" style="84" hidden="1"/>
    <col min="9482" max="9482" width="12" style="84" hidden="1"/>
    <col min="9483" max="9483" width="10.85546875" style="84" hidden="1"/>
    <col min="9484" max="9484" width="17.7109375" style="84" hidden="1"/>
    <col min="9485" max="9485" width="0.140625" style="84" hidden="1"/>
    <col min="9486" max="9487" width="15.7109375" style="84" hidden="1"/>
    <col min="9488" max="9488" width="14.28515625" style="84" hidden="1"/>
    <col min="9489" max="9489" width="15.85546875" style="84" hidden="1"/>
    <col min="9490" max="9490" width="2" style="84" hidden="1"/>
    <col min="9491" max="9730" width="9.140625" style="84" hidden="1"/>
    <col min="9731" max="9731" width="2.42578125" style="84" hidden="1"/>
    <col min="9732" max="9733" width="12.42578125" style="84" hidden="1"/>
    <col min="9734" max="9734" width="82" style="84" hidden="1"/>
    <col min="9735" max="9735" width="7.140625" style="84" hidden="1"/>
    <col min="9736" max="9736" width="16.5703125" style="84" hidden="1"/>
    <col min="9737" max="9737" width="11.42578125" style="84" hidden="1"/>
    <col min="9738" max="9738" width="12" style="84" hidden="1"/>
    <col min="9739" max="9739" width="10.85546875" style="84" hidden="1"/>
    <col min="9740" max="9740" width="17.7109375" style="84" hidden="1"/>
    <col min="9741" max="9741" width="0.140625" style="84" hidden="1"/>
    <col min="9742" max="9743" width="15.7109375" style="84" hidden="1"/>
    <col min="9744" max="9744" width="14.28515625" style="84" hidden="1"/>
    <col min="9745" max="9745" width="15.85546875" style="84" hidden="1"/>
    <col min="9746" max="9746" width="2" style="84" hidden="1"/>
    <col min="9747" max="9986" width="9.140625" style="84" hidden="1"/>
    <col min="9987" max="9987" width="2.42578125" style="84" hidden="1"/>
    <col min="9988" max="9989" width="12.42578125" style="84" hidden="1"/>
    <col min="9990" max="9990" width="82" style="84" hidden="1"/>
    <col min="9991" max="9991" width="7.140625" style="84" hidden="1"/>
    <col min="9992" max="9992" width="16.5703125" style="84" hidden="1"/>
    <col min="9993" max="9993" width="11.42578125" style="84" hidden="1"/>
    <col min="9994" max="9994" width="12" style="84" hidden="1"/>
    <col min="9995" max="9995" width="10.85546875" style="84" hidden="1"/>
    <col min="9996" max="9996" width="17.7109375" style="84" hidden="1"/>
    <col min="9997" max="9997" width="0.140625" style="84" hidden="1"/>
    <col min="9998" max="9999" width="15.7109375" style="84" hidden="1"/>
    <col min="10000" max="10000" width="14.28515625" style="84" hidden="1"/>
    <col min="10001" max="10001" width="15.85546875" style="84" hidden="1"/>
    <col min="10002" max="10002" width="2" style="84" hidden="1"/>
    <col min="10003" max="10242" width="9.140625" style="84" hidden="1"/>
    <col min="10243" max="10243" width="2.42578125" style="84" hidden="1"/>
    <col min="10244" max="10245" width="12.42578125" style="84" hidden="1"/>
    <col min="10246" max="10246" width="82" style="84" hidden="1"/>
    <col min="10247" max="10247" width="7.140625" style="84" hidden="1"/>
    <col min="10248" max="10248" width="16.5703125" style="84" hidden="1"/>
    <col min="10249" max="10249" width="11.42578125" style="84" hidden="1"/>
    <col min="10250" max="10250" width="12" style="84" hidden="1"/>
    <col min="10251" max="10251" width="10.85546875" style="84" hidden="1"/>
    <col min="10252" max="10252" width="17.7109375" style="84" hidden="1"/>
    <col min="10253" max="10253" width="0.140625" style="84" hidden="1"/>
    <col min="10254" max="10255" width="15.7109375" style="84" hidden="1"/>
    <col min="10256" max="10256" width="14.28515625" style="84" hidden="1"/>
    <col min="10257" max="10257" width="15.85546875" style="84" hidden="1"/>
    <col min="10258" max="10258" width="2" style="84" hidden="1"/>
    <col min="10259" max="10498" width="9.140625" style="84" hidden="1"/>
    <col min="10499" max="10499" width="2.42578125" style="84" hidden="1"/>
    <col min="10500" max="10501" width="12.42578125" style="84" hidden="1"/>
    <col min="10502" max="10502" width="82" style="84" hidden="1"/>
    <col min="10503" max="10503" width="7.140625" style="84" hidden="1"/>
    <col min="10504" max="10504" width="16.5703125" style="84" hidden="1"/>
    <col min="10505" max="10505" width="11.42578125" style="84" hidden="1"/>
    <col min="10506" max="10506" width="12" style="84" hidden="1"/>
    <col min="10507" max="10507" width="10.85546875" style="84" hidden="1"/>
    <col min="10508" max="10508" width="17.7109375" style="84" hidden="1"/>
    <col min="10509" max="10509" width="0.140625" style="84" hidden="1"/>
    <col min="10510" max="10511" width="15.7109375" style="84" hidden="1"/>
    <col min="10512" max="10512" width="14.28515625" style="84" hidden="1"/>
    <col min="10513" max="10513" width="15.85546875" style="84" hidden="1"/>
    <col min="10514" max="10514" width="2" style="84" hidden="1"/>
    <col min="10515" max="10754" width="9.140625" style="84" hidden="1"/>
    <col min="10755" max="10755" width="2.42578125" style="84" hidden="1"/>
    <col min="10756" max="10757" width="12.42578125" style="84" hidden="1"/>
    <col min="10758" max="10758" width="82" style="84" hidden="1"/>
    <col min="10759" max="10759" width="7.140625" style="84" hidden="1"/>
    <col min="10760" max="10760" width="16.5703125" style="84" hidden="1"/>
    <col min="10761" max="10761" width="11.42578125" style="84" hidden="1"/>
    <col min="10762" max="10762" width="12" style="84" hidden="1"/>
    <col min="10763" max="10763" width="10.85546875" style="84" hidden="1"/>
    <col min="10764" max="10764" width="17.7109375" style="84" hidden="1"/>
    <col min="10765" max="10765" width="0.140625" style="84" hidden="1"/>
    <col min="10766" max="10767" width="15.7109375" style="84" hidden="1"/>
    <col min="10768" max="10768" width="14.28515625" style="84" hidden="1"/>
    <col min="10769" max="10769" width="15.85546875" style="84" hidden="1"/>
    <col min="10770" max="10770" width="2" style="84" hidden="1"/>
    <col min="10771" max="11010" width="9.140625" style="84" hidden="1"/>
    <col min="11011" max="11011" width="2.42578125" style="84" hidden="1"/>
    <col min="11012" max="11013" width="12.42578125" style="84" hidden="1"/>
    <col min="11014" max="11014" width="82" style="84" hidden="1"/>
    <col min="11015" max="11015" width="7.140625" style="84" hidden="1"/>
    <col min="11016" max="11016" width="16.5703125" style="84" hidden="1"/>
    <col min="11017" max="11017" width="11.42578125" style="84" hidden="1"/>
    <col min="11018" max="11018" width="12" style="84" hidden="1"/>
    <col min="11019" max="11019" width="10.85546875" style="84" hidden="1"/>
    <col min="11020" max="11020" width="17.7109375" style="84" hidden="1"/>
    <col min="11021" max="11021" width="0.140625" style="84" hidden="1"/>
    <col min="11022" max="11023" width="15.7109375" style="84" hidden="1"/>
    <col min="11024" max="11024" width="14.28515625" style="84" hidden="1"/>
    <col min="11025" max="11025" width="15.85546875" style="84" hidden="1"/>
    <col min="11026" max="11026" width="2" style="84" hidden="1"/>
    <col min="11027" max="11266" width="9.140625" style="84" hidden="1"/>
    <col min="11267" max="11267" width="2.42578125" style="84" hidden="1"/>
    <col min="11268" max="11269" width="12.42578125" style="84" hidden="1"/>
    <col min="11270" max="11270" width="82" style="84" hidden="1"/>
    <col min="11271" max="11271" width="7.140625" style="84" hidden="1"/>
    <col min="11272" max="11272" width="16.5703125" style="84" hidden="1"/>
    <col min="11273" max="11273" width="11.42578125" style="84" hidden="1"/>
    <col min="11274" max="11274" width="12" style="84" hidden="1"/>
    <col min="11275" max="11275" width="10.85546875" style="84" hidden="1"/>
    <col min="11276" max="11276" width="17.7109375" style="84" hidden="1"/>
    <col min="11277" max="11277" width="0.140625" style="84" hidden="1"/>
    <col min="11278" max="11279" width="15.7109375" style="84" hidden="1"/>
    <col min="11280" max="11280" width="14.28515625" style="84" hidden="1"/>
    <col min="11281" max="11281" width="15.85546875" style="84" hidden="1"/>
    <col min="11282" max="11282" width="2" style="84" hidden="1"/>
    <col min="11283" max="11522" width="9.140625" style="84" hidden="1"/>
    <col min="11523" max="11523" width="2.42578125" style="84" hidden="1"/>
    <col min="11524" max="11525" width="12.42578125" style="84" hidden="1"/>
    <col min="11526" max="11526" width="82" style="84" hidden="1"/>
    <col min="11527" max="11527" width="7.140625" style="84" hidden="1"/>
    <col min="11528" max="11528" width="16.5703125" style="84" hidden="1"/>
    <col min="11529" max="11529" width="11.42578125" style="84" hidden="1"/>
    <col min="11530" max="11530" width="12" style="84" hidden="1"/>
    <col min="11531" max="11531" width="10.85546875" style="84" hidden="1"/>
    <col min="11532" max="11532" width="17.7109375" style="84" hidden="1"/>
    <col min="11533" max="11533" width="0.140625" style="84" hidden="1"/>
    <col min="11534" max="11535" width="15.7109375" style="84" hidden="1"/>
    <col min="11536" max="11536" width="14.28515625" style="84" hidden="1"/>
    <col min="11537" max="11537" width="15.85546875" style="84" hidden="1"/>
    <col min="11538" max="11538" width="2" style="84" hidden="1"/>
    <col min="11539" max="11778" width="9.140625" style="84" hidden="1"/>
    <col min="11779" max="11779" width="2.42578125" style="84" hidden="1"/>
    <col min="11780" max="11781" width="12.42578125" style="84" hidden="1"/>
    <col min="11782" max="11782" width="82" style="84" hidden="1"/>
    <col min="11783" max="11783" width="7.140625" style="84" hidden="1"/>
    <col min="11784" max="11784" width="16.5703125" style="84" hidden="1"/>
    <col min="11785" max="11785" width="11.42578125" style="84" hidden="1"/>
    <col min="11786" max="11786" width="12" style="84" hidden="1"/>
    <col min="11787" max="11787" width="10.85546875" style="84" hidden="1"/>
    <col min="11788" max="11788" width="17.7109375" style="84" hidden="1"/>
    <col min="11789" max="11789" width="0.140625" style="84" hidden="1"/>
    <col min="11790" max="11791" width="15.7109375" style="84" hidden="1"/>
    <col min="11792" max="11792" width="14.28515625" style="84" hidden="1"/>
    <col min="11793" max="11793" width="15.85546875" style="84" hidden="1"/>
    <col min="11794" max="11794" width="2" style="84" hidden="1"/>
    <col min="11795" max="12034" width="9.140625" style="84" hidden="1"/>
    <col min="12035" max="12035" width="2.42578125" style="84" hidden="1"/>
    <col min="12036" max="12037" width="12.42578125" style="84" hidden="1"/>
    <col min="12038" max="12038" width="82" style="84" hidden="1"/>
    <col min="12039" max="12039" width="7.140625" style="84" hidden="1"/>
    <col min="12040" max="12040" width="16.5703125" style="84" hidden="1"/>
    <col min="12041" max="12041" width="11.42578125" style="84" hidden="1"/>
    <col min="12042" max="12042" width="12" style="84" hidden="1"/>
    <col min="12043" max="12043" width="10.85546875" style="84" hidden="1"/>
    <col min="12044" max="12044" width="17.7109375" style="84" hidden="1"/>
    <col min="12045" max="12045" width="0.140625" style="84" hidden="1"/>
    <col min="12046" max="12047" width="15.7109375" style="84" hidden="1"/>
    <col min="12048" max="12048" width="14.28515625" style="84" hidden="1"/>
    <col min="12049" max="12049" width="15.85546875" style="84" hidden="1"/>
    <col min="12050" max="12050" width="2" style="84" hidden="1"/>
    <col min="12051" max="12290" width="9.140625" style="84" hidden="1"/>
    <col min="12291" max="12291" width="2.42578125" style="84" hidden="1"/>
    <col min="12292" max="12293" width="12.42578125" style="84" hidden="1"/>
    <col min="12294" max="12294" width="82" style="84" hidden="1"/>
    <col min="12295" max="12295" width="7.140625" style="84" hidden="1"/>
    <col min="12296" max="12296" width="16.5703125" style="84" hidden="1"/>
    <col min="12297" max="12297" width="11.42578125" style="84" hidden="1"/>
    <col min="12298" max="12298" width="12" style="84" hidden="1"/>
    <col min="12299" max="12299" width="10.85546875" style="84" hidden="1"/>
    <col min="12300" max="12300" width="17.7109375" style="84" hidden="1"/>
    <col min="12301" max="12301" width="0.140625" style="84" hidden="1"/>
    <col min="12302" max="12303" width="15.7109375" style="84" hidden="1"/>
    <col min="12304" max="12304" width="14.28515625" style="84" hidden="1"/>
    <col min="12305" max="12305" width="15.85546875" style="84" hidden="1"/>
    <col min="12306" max="12306" width="2" style="84" hidden="1"/>
    <col min="12307" max="12546" width="9.140625" style="84" hidden="1"/>
    <col min="12547" max="12547" width="2.42578125" style="84" hidden="1"/>
    <col min="12548" max="12549" width="12.42578125" style="84" hidden="1"/>
    <col min="12550" max="12550" width="82" style="84" hidden="1"/>
    <col min="12551" max="12551" width="7.140625" style="84" hidden="1"/>
    <col min="12552" max="12552" width="16.5703125" style="84" hidden="1"/>
    <col min="12553" max="12553" width="11.42578125" style="84" hidden="1"/>
    <col min="12554" max="12554" width="12" style="84" hidden="1"/>
    <col min="12555" max="12555" width="10.85546875" style="84" hidden="1"/>
    <col min="12556" max="12556" width="17.7109375" style="84" hidden="1"/>
    <col min="12557" max="12557" width="0.140625" style="84" hidden="1"/>
    <col min="12558" max="12559" width="15.7109375" style="84" hidden="1"/>
    <col min="12560" max="12560" width="14.28515625" style="84" hidden="1"/>
    <col min="12561" max="12561" width="15.85546875" style="84" hidden="1"/>
    <col min="12562" max="12562" width="2" style="84" hidden="1"/>
    <col min="12563" max="12802" width="9.140625" style="84" hidden="1"/>
    <col min="12803" max="12803" width="2.42578125" style="84" hidden="1"/>
    <col min="12804" max="12805" width="12.42578125" style="84" hidden="1"/>
    <col min="12806" max="12806" width="82" style="84" hidden="1"/>
    <col min="12807" max="12807" width="7.140625" style="84" hidden="1"/>
    <col min="12808" max="12808" width="16.5703125" style="84" hidden="1"/>
    <col min="12809" max="12809" width="11.42578125" style="84" hidden="1"/>
    <col min="12810" max="12810" width="12" style="84" hidden="1"/>
    <col min="12811" max="12811" width="10.85546875" style="84" hidden="1"/>
    <col min="12812" max="12812" width="17.7109375" style="84" hidden="1"/>
    <col min="12813" max="12813" width="0.140625" style="84" hidden="1"/>
    <col min="12814" max="12815" width="15.7109375" style="84" hidden="1"/>
    <col min="12816" max="12816" width="14.28515625" style="84" hidden="1"/>
    <col min="12817" max="12817" width="15.85546875" style="84" hidden="1"/>
    <col min="12818" max="12818" width="2" style="84" hidden="1"/>
    <col min="12819" max="13058" width="9.140625" style="84" hidden="1"/>
    <col min="13059" max="13059" width="2.42578125" style="84" hidden="1"/>
    <col min="13060" max="13061" width="12.42578125" style="84" hidden="1"/>
    <col min="13062" max="13062" width="82" style="84" hidden="1"/>
    <col min="13063" max="13063" width="7.140625" style="84" hidden="1"/>
    <col min="13064" max="13064" width="16.5703125" style="84" hidden="1"/>
    <col min="13065" max="13065" width="11.42578125" style="84" hidden="1"/>
    <col min="13066" max="13066" width="12" style="84" hidden="1"/>
    <col min="13067" max="13067" width="10.85546875" style="84" hidden="1"/>
    <col min="13068" max="13068" width="17.7109375" style="84" hidden="1"/>
    <col min="13069" max="13069" width="0.140625" style="84" hidden="1"/>
    <col min="13070" max="13071" width="15.7109375" style="84" hidden="1"/>
    <col min="13072" max="13072" width="14.28515625" style="84" hidden="1"/>
    <col min="13073" max="13073" width="15.85546875" style="84" hidden="1"/>
    <col min="13074" max="13074" width="2" style="84" hidden="1"/>
    <col min="13075" max="13314" width="9.140625" style="84" hidden="1"/>
    <col min="13315" max="13315" width="2.42578125" style="84" hidden="1"/>
    <col min="13316" max="13317" width="12.42578125" style="84" hidden="1"/>
    <col min="13318" max="13318" width="82" style="84" hidden="1"/>
    <col min="13319" max="13319" width="7.140625" style="84" hidden="1"/>
    <col min="13320" max="13320" width="16.5703125" style="84" hidden="1"/>
    <col min="13321" max="13321" width="11.42578125" style="84" hidden="1"/>
    <col min="13322" max="13322" width="12" style="84" hidden="1"/>
    <col min="13323" max="13323" width="10.85546875" style="84" hidden="1"/>
    <col min="13324" max="13324" width="17.7109375" style="84" hidden="1"/>
    <col min="13325" max="13325" width="0.140625" style="84" hidden="1"/>
    <col min="13326" max="13327" width="15.7109375" style="84" hidden="1"/>
    <col min="13328" max="13328" width="14.28515625" style="84" hidden="1"/>
    <col min="13329" max="13329" width="15.85546875" style="84" hidden="1"/>
    <col min="13330" max="13330" width="2" style="84" hidden="1"/>
    <col min="13331" max="13570" width="9.140625" style="84" hidden="1"/>
    <col min="13571" max="13571" width="2.42578125" style="84" hidden="1"/>
    <col min="13572" max="13573" width="12.42578125" style="84" hidden="1"/>
    <col min="13574" max="13574" width="82" style="84" hidden="1"/>
    <col min="13575" max="13575" width="7.140625" style="84" hidden="1"/>
    <col min="13576" max="13576" width="16.5703125" style="84" hidden="1"/>
    <col min="13577" max="13577" width="11.42578125" style="84" hidden="1"/>
    <col min="13578" max="13578" width="12" style="84" hidden="1"/>
    <col min="13579" max="13579" width="10.85546875" style="84" hidden="1"/>
    <col min="13580" max="13580" width="17.7109375" style="84" hidden="1"/>
    <col min="13581" max="13581" width="0.140625" style="84" hidden="1"/>
    <col min="13582" max="13583" width="15.7109375" style="84" hidden="1"/>
    <col min="13584" max="13584" width="14.28515625" style="84" hidden="1"/>
    <col min="13585" max="13585" width="15.85546875" style="84" hidden="1"/>
    <col min="13586" max="13586" width="2" style="84" hidden="1"/>
    <col min="13587" max="13826" width="9.140625" style="84" hidden="1"/>
    <col min="13827" max="13827" width="2.42578125" style="84" hidden="1"/>
    <col min="13828" max="13829" width="12.42578125" style="84" hidden="1"/>
    <col min="13830" max="13830" width="82" style="84" hidden="1"/>
    <col min="13831" max="13831" width="7.140625" style="84" hidden="1"/>
    <col min="13832" max="13832" width="16.5703125" style="84" hidden="1"/>
    <col min="13833" max="13833" width="11.42578125" style="84" hidden="1"/>
    <col min="13834" max="13834" width="12" style="84" hidden="1"/>
    <col min="13835" max="13835" width="10.85546875" style="84" hidden="1"/>
    <col min="13836" max="13836" width="17.7109375" style="84" hidden="1"/>
    <col min="13837" max="13837" width="0.140625" style="84" hidden="1"/>
    <col min="13838" max="13839" width="15.7109375" style="84" hidden="1"/>
    <col min="13840" max="13840" width="14.28515625" style="84" hidden="1"/>
    <col min="13841" max="13841" width="15.85546875" style="84" hidden="1"/>
    <col min="13842" max="13842" width="2" style="84" hidden="1"/>
    <col min="13843" max="14082" width="9.140625" style="84" hidden="1"/>
    <col min="14083" max="14083" width="2.42578125" style="84" hidden="1"/>
    <col min="14084" max="14085" width="12.42578125" style="84" hidden="1"/>
    <col min="14086" max="14086" width="82" style="84" hidden="1"/>
    <col min="14087" max="14087" width="7.140625" style="84" hidden="1"/>
    <col min="14088" max="14088" width="16.5703125" style="84" hidden="1"/>
    <col min="14089" max="14089" width="11.42578125" style="84" hidden="1"/>
    <col min="14090" max="14090" width="12" style="84" hidden="1"/>
    <col min="14091" max="14091" width="10.85546875" style="84" hidden="1"/>
    <col min="14092" max="14092" width="17.7109375" style="84" hidden="1"/>
    <col min="14093" max="14093" width="0.140625" style="84" hidden="1"/>
    <col min="14094" max="14095" width="15.7109375" style="84" hidden="1"/>
    <col min="14096" max="14096" width="14.28515625" style="84" hidden="1"/>
    <col min="14097" max="14097" width="15.85546875" style="84" hidden="1"/>
    <col min="14098" max="14098" width="2" style="84" hidden="1"/>
    <col min="14099" max="14338" width="9.140625" style="84" hidden="1"/>
    <col min="14339" max="14339" width="2.42578125" style="84" hidden="1"/>
    <col min="14340" max="14341" width="12.42578125" style="84" hidden="1"/>
    <col min="14342" max="14342" width="82" style="84" hidden="1"/>
    <col min="14343" max="14343" width="7.140625" style="84" hidden="1"/>
    <col min="14344" max="14344" width="16.5703125" style="84" hidden="1"/>
    <col min="14345" max="14345" width="11.42578125" style="84" hidden="1"/>
    <col min="14346" max="14346" width="12" style="84" hidden="1"/>
    <col min="14347" max="14347" width="10.85546875" style="84" hidden="1"/>
    <col min="14348" max="14348" width="17.7109375" style="84" hidden="1"/>
    <col min="14349" max="14349" width="0.140625" style="84" hidden="1"/>
    <col min="14350" max="14351" width="15.7109375" style="84" hidden="1"/>
    <col min="14352" max="14352" width="14.28515625" style="84" hidden="1"/>
    <col min="14353" max="14353" width="15.85546875" style="84" hidden="1"/>
    <col min="14354" max="14354" width="2" style="84" hidden="1"/>
    <col min="14355" max="14594" width="9.140625" style="84" hidden="1"/>
    <col min="14595" max="14595" width="2.42578125" style="84" hidden="1"/>
    <col min="14596" max="14597" width="12.42578125" style="84" hidden="1"/>
    <col min="14598" max="14598" width="82" style="84" hidden="1"/>
    <col min="14599" max="14599" width="7.140625" style="84" hidden="1"/>
    <col min="14600" max="14600" width="16.5703125" style="84" hidden="1"/>
    <col min="14601" max="14601" width="11.42578125" style="84" hidden="1"/>
    <col min="14602" max="14602" width="12" style="84" hidden="1"/>
    <col min="14603" max="14603" width="10.85546875" style="84" hidden="1"/>
    <col min="14604" max="14604" width="17.7109375" style="84" hidden="1"/>
    <col min="14605" max="14605" width="0.140625" style="84" hidden="1"/>
    <col min="14606" max="14607" width="15.7109375" style="84" hidden="1"/>
    <col min="14608" max="14608" width="14.28515625" style="84" hidden="1"/>
    <col min="14609" max="14609" width="15.85546875" style="84" hidden="1"/>
    <col min="14610" max="14610" width="2" style="84" hidden="1"/>
    <col min="14611" max="14850" width="9.140625" style="84" hidden="1"/>
    <col min="14851" max="14851" width="2.42578125" style="84" hidden="1"/>
    <col min="14852" max="14853" width="12.42578125" style="84" hidden="1"/>
    <col min="14854" max="14854" width="82" style="84" hidden="1"/>
    <col min="14855" max="14855" width="7.140625" style="84" hidden="1"/>
    <col min="14856" max="14856" width="16.5703125" style="84" hidden="1"/>
    <col min="14857" max="14857" width="11.42578125" style="84" hidden="1"/>
    <col min="14858" max="14858" width="12" style="84" hidden="1"/>
    <col min="14859" max="14859" width="10.85546875" style="84" hidden="1"/>
    <col min="14860" max="14860" width="17.7109375" style="84" hidden="1"/>
    <col min="14861" max="14861" width="0.140625" style="84" hidden="1"/>
    <col min="14862" max="14863" width="15.7109375" style="84" hidden="1"/>
    <col min="14864" max="14864" width="14.28515625" style="84" hidden="1"/>
    <col min="14865" max="14865" width="15.85546875" style="84" hidden="1"/>
    <col min="14866" max="14866" width="2" style="84" hidden="1"/>
    <col min="14867" max="15106" width="9.140625" style="84" hidden="1"/>
    <col min="15107" max="15107" width="2.42578125" style="84" hidden="1"/>
    <col min="15108" max="15109" width="12.42578125" style="84" hidden="1"/>
    <col min="15110" max="15110" width="82" style="84" hidden="1"/>
    <col min="15111" max="15111" width="7.140625" style="84" hidden="1"/>
    <col min="15112" max="15112" width="16.5703125" style="84" hidden="1"/>
    <col min="15113" max="15113" width="11.42578125" style="84" hidden="1"/>
    <col min="15114" max="15114" width="12" style="84" hidden="1"/>
    <col min="15115" max="15115" width="10.85546875" style="84" hidden="1"/>
    <col min="15116" max="15116" width="17.7109375" style="84" hidden="1"/>
    <col min="15117" max="15117" width="0.140625" style="84" hidden="1"/>
    <col min="15118" max="15119" width="15.7109375" style="84" hidden="1"/>
    <col min="15120" max="15120" width="14.28515625" style="84" hidden="1"/>
    <col min="15121" max="15121" width="15.85546875" style="84" hidden="1"/>
    <col min="15122" max="15122" width="2" style="84" hidden="1"/>
    <col min="15123" max="15362" width="9.140625" style="84" hidden="1"/>
    <col min="15363" max="15363" width="2.42578125" style="84" hidden="1"/>
    <col min="15364" max="15365" width="12.42578125" style="84" hidden="1"/>
    <col min="15366" max="15366" width="82" style="84" hidden="1"/>
    <col min="15367" max="15367" width="7.140625" style="84" hidden="1"/>
    <col min="15368" max="15368" width="16.5703125" style="84" hidden="1"/>
    <col min="15369" max="15369" width="11.42578125" style="84" hidden="1"/>
    <col min="15370" max="15370" width="12" style="84" hidden="1"/>
    <col min="15371" max="15371" width="10.85546875" style="84" hidden="1"/>
    <col min="15372" max="15372" width="17.7109375" style="84" hidden="1"/>
    <col min="15373" max="15373" width="0.140625" style="84" hidden="1"/>
    <col min="15374" max="15375" width="15.7109375" style="84" hidden="1"/>
    <col min="15376" max="15376" width="14.28515625" style="84" hidden="1"/>
    <col min="15377" max="15377" width="15.85546875" style="84" hidden="1"/>
    <col min="15378" max="15378" width="2" style="84" hidden="1"/>
    <col min="15379" max="15618" width="9.140625" style="84" hidden="1"/>
    <col min="15619" max="15619" width="2.42578125" style="84" hidden="1"/>
    <col min="15620" max="15621" width="12.42578125" style="84" hidden="1"/>
    <col min="15622" max="15622" width="82" style="84" hidden="1"/>
    <col min="15623" max="15623" width="7.140625" style="84" hidden="1"/>
    <col min="15624" max="15624" width="16.5703125" style="84" hidden="1"/>
    <col min="15625" max="15625" width="11.42578125" style="84" hidden="1"/>
    <col min="15626" max="15626" width="12" style="84" hidden="1"/>
    <col min="15627" max="15627" width="10.85546875" style="84" hidden="1"/>
    <col min="15628" max="15628" width="17.7109375" style="84" hidden="1"/>
    <col min="15629" max="15629" width="0.140625" style="84" hidden="1"/>
    <col min="15630" max="15631" width="15.7109375" style="84" hidden="1"/>
    <col min="15632" max="15632" width="14.28515625" style="84" hidden="1"/>
    <col min="15633" max="15633" width="15.85546875" style="84" hidden="1"/>
    <col min="15634" max="15634" width="2" style="84" hidden="1"/>
    <col min="15635" max="15874" width="9.140625" style="84" hidden="1"/>
    <col min="15875" max="15875" width="2.42578125" style="84" hidden="1"/>
    <col min="15876" max="15877" width="12.42578125" style="84" hidden="1"/>
    <col min="15878" max="15878" width="82" style="84" hidden="1"/>
    <col min="15879" max="15879" width="7.140625" style="84" hidden="1"/>
    <col min="15880" max="15880" width="16.5703125" style="84" hidden="1"/>
    <col min="15881" max="15881" width="11.42578125" style="84" hidden="1"/>
    <col min="15882" max="15882" width="12" style="84" hidden="1"/>
    <col min="15883" max="15883" width="10.85546875" style="84" hidden="1"/>
    <col min="15884" max="15884" width="17.7109375" style="84" hidden="1"/>
    <col min="15885" max="15885" width="0.140625" style="84" hidden="1"/>
    <col min="15886" max="15887" width="15.7109375" style="84" hidden="1"/>
    <col min="15888" max="15888" width="14.28515625" style="84" hidden="1"/>
    <col min="15889" max="15889" width="15.85546875" style="84" hidden="1"/>
    <col min="15890" max="15890" width="2" style="84" hidden="1"/>
    <col min="15891" max="16130" width="9.140625" style="84" hidden="1"/>
    <col min="16131" max="16131" width="2.42578125" style="84" hidden="1"/>
    <col min="16132" max="16133" width="12.42578125" style="84" hidden="1"/>
    <col min="16134" max="16134" width="82" style="84" hidden="1"/>
    <col min="16135" max="16135" width="7.140625" style="84" hidden="1"/>
    <col min="16136" max="16136" width="16.5703125" style="84" hidden="1"/>
    <col min="16137" max="16137" width="11.42578125" style="84" hidden="1"/>
    <col min="16138" max="16138" width="12" style="84" hidden="1"/>
    <col min="16139" max="16139" width="10.85546875" style="84" hidden="1"/>
    <col min="16140" max="16140" width="17.7109375" style="84" hidden="1"/>
    <col min="16141" max="16141" width="0.140625" style="84" hidden="1"/>
    <col min="16142" max="16143" width="15.7109375" style="84" hidden="1"/>
    <col min="16144" max="16144" width="14.28515625" style="84" hidden="1"/>
    <col min="16145" max="16145" width="15.85546875" style="84" hidden="1"/>
    <col min="16146" max="16146" width="2" style="84" hidden="1"/>
    <col min="16147" max="16384" width="9.140625" style="84" hidden="1"/>
  </cols>
  <sheetData>
    <row r="1" spans="1:35" ht="9.9499999999999993" customHeight="1">
      <c r="A1" s="81"/>
      <c r="B1" s="82"/>
      <c r="C1" s="81"/>
      <c r="D1" s="83"/>
      <c r="E1" s="82"/>
      <c r="F1" s="131"/>
      <c r="G1" s="85"/>
      <c r="H1" s="81"/>
      <c r="I1" s="83"/>
      <c r="J1" s="82"/>
      <c r="K1" s="131"/>
      <c r="L1" s="85"/>
      <c r="M1" s="81"/>
      <c r="N1" s="83"/>
      <c r="O1" s="82"/>
      <c r="P1" s="131"/>
      <c r="Q1" s="85"/>
      <c r="R1" s="81"/>
    </row>
    <row r="2" spans="1:35" s="86" customFormat="1" ht="45" customHeight="1">
      <c r="B2" s="366" t="s">
        <v>1015</v>
      </c>
      <c r="C2" s="367"/>
      <c r="D2" s="367"/>
      <c r="E2" s="367"/>
      <c r="F2" s="367"/>
      <c r="G2" s="367"/>
      <c r="H2" s="367"/>
      <c r="I2" s="367"/>
      <c r="J2" s="367"/>
      <c r="K2" s="367"/>
      <c r="L2" s="367"/>
      <c r="M2" s="367"/>
      <c r="N2" s="367"/>
      <c r="O2" s="367"/>
      <c r="P2" s="367"/>
      <c r="Q2" s="368"/>
    </row>
    <row r="3" spans="1:35" s="86" customFormat="1" ht="20.100000000000001" customHeight="1">
      <c r="B3" s="369" t="s">
        <v>942</v>
      </c>
      <c r="C3" s="369"/>
      <c r="D3" s="369"/>
      <c r="E3" s="369"/>
      <c r="F3" s="369"/>
      <c r="G3" s="369"/>
      <c r="H3" s="369"/>
      <c r="I3" s="369"/>
      <c r="J3" s="369"/>
      <c r="K3" s="369"/>
      <c r="L3" s="369"/>
      <c r="M3" s="369"/>
      <c r="N3" s="369"/>
      <c r="O3" s="369"/>
      <c r="P3" s="369"/>
      <c r="Q3" s="369"/>
    </row>
    <row r="4" spans="1:35" s="86" customFormat="1" ht="15" customHeight="1">
      <c r="B4" s="231" t="s">
        <v>943</v>
      </c>
      <c r="C4" s="37"/>
      <c r="D4" s="202"/>
      <c r="E4" s="202"/>
      <c r="F4" s="246"/>
      <c r="G4" s="246"/>
      <c r="H4" s="201"/>
      <c r="I4" s="201"/>
      <c r="J4" s="201"/>
      <c r="K4" s="201"/>
      <c r="L4" s="201"/>
      <c r="M4" s="246"/>
      <c r="N4" s="246"/>
      <c r="O4" s="246"/>
      <c r="P4" s="246"/>
      <c r="Q4" s="247"/>
    </row>
    <row r="5" spans="1:35" s="86" customFormat="1" ht="15" customHeight="1">
      <c r="B5" s="232" t="s">
        <v>947</v>
      </c>
      <c r="C5" s="87"/>
      <c r="D5" s="203"/>
      <c r="E5" s="203"/>
      <c r="F5" s="237"/>
      <c r="G5" s="237"/>
      <c r="H5" s="198"/>
      <c r="I5" s="198"/>
      <c r="J5" s="198"/>
      <c r="K5" s="198"/>
      <c r="L5" s="198"/>
      <c r="M5" s="237"/>
      <c r="N5" s="237"/>
      <c r="O5" s="237"/>
      <c r="P5" s="237"/>
      <c r="Q5" s="239"/>
    </row>
    <row r="6" spans="1:35" s="86" customFormat="1" ht="15" customHeight="1">
      <c r="B6" s="232" t="s">
        <v>948</v>
      </c>
      <c r="C6" s="87"/>
      <c r="D6" s="203"/>
      <c r="E6" s="203"/>
      <c r="F6" s="237"/>
      <c r="G6" s="237"/>
      <c r="H6" s="203"/>
      <c r="I6" s="203"/>
      <c r="J6" s="203"/>
      <c r="K6" s="203"/>
      <c r="L6" s="203"/>
      <c r="M6" s="237"/>
      <c r="N6" s="237"/>
      <c r="O6" s="237"/>
      <c r="P6" s="237"/>
      <c r="Q6" s="239"/>
    </row>
    <row r="7" spans="1:35" s="86" customFormat="1" ht="15" customHeight="1">
      <c r="B7" s="232" t="s">
        <v>949</v>
      </c>
      <c r="C7" s="87"/>
      <c r="D7" s="198"/>
      <c r="E7" s="198"/>
      <c r="F7" s="237"/>
      <c r="G7" s="237"/>
      <c r="H7" s="198"/>
      <c r="I7" s="198"/>
      <c r="J7" s="203"/>
      <c r="K7" s="198"/>
      <c r="L7" s="198"/>
      <c r="M7" s="237"/>
      <c r="N7" s="237"/>
      <c r="O7" s="237"/>
      <c r="P7" s="237"/>
      <c r="Q7" s="239"/>
    </row>
    <row r="8" spans="1:35" s="86" customFormat="1" ht="15.75" customHeight="1">
      <c r="B8" s="232" t="s">
        <v>951</v>
      </c>
      <c r="C8" s="87"/>
      <c r="D8" s="198"/>
      <c r="E8" s="198"/>
      <c r="F8" s="237"/>
      <c r="G8" s="237"/>
      <c r="H8" s="203"/>
      <c r="I8" s="203"/>
      <c r="J8" s="203"/>
      <c r="K8" s="241"/>
      <c r="L8" s="240"/>
      <c r="M8" s="240"/>
      <c r="N8" s="88"/>
      <c r="O8" s="237"/>
      <c r="P8" s="237"/>
      <c r="Q8" s="239"/>
    </row>
    <row r="9" spans="1:35" s="248" customFormat="1" ht="15" customHeight="1">
      <c r="B9" s="370" t="s">
        <v>1015</v>
      </c>
      <c r="C9" s="371"/>
      <c r="D9" s="371"/>
      <c r="E9" s="371"/>
      <c r="F9" s="371"/>
      <c r="G9" s="371"/>
      <c r="H9" s="371"/>
      <c r="I9" s="371"/>
      <c r="J9" s="371"/>
      <c r="K9" s="371"/>
      <c r="L9" s="371"/>
      <c r="M9" s="371"/>
      <c r="N9" s="371"/>
      <c r="O9" s="371"/>
      <c r="P9" s="371"/>
      <c r="Q9" s="372"/>
    </row>
    <row r="10" spans="1:35" s="86" customFormat="1" ht="15" customHeight="1">
      <c r="B10" s="373" t="s">
        <v>1016</v>
      </c>
      <c r="C10" s="375" t="s">
        <v>1017</v>
      </c>
      <c r="D10" s="376"/>
      <c r="E10" s="376"/>
      <c r="F10" s="376"/>
      <c r="G10" s="377"/>
      <c r="H10" s="378" t="s">
        <v>1018</v>
      </c>
      <c r="I10" s="376"/>
      <c r="J10" s="376"/>
      <c r="K10" s="376"/>
      <c r="L10" s="379"/>
      <c r="M10" s="375" t="s">
        <v>1019</v>
      </c>
      <c r="N10" s="376"/>
      <c r="O10" s="376"/>
      <c r="P10" s="376"/>
      <c r="Q10" s="376"/>
    </row>
    <row r="11" spans="1:35" s="140" customFormat="1" ht="30" customHeight="1" thickBot="1">
      <c r="A11" s="132"/>
      <c r="B11" s="374"/>
      <c r="C11" s="133" t="s">
        <v>998</v>
      </c>
      <c r="D11" s="134" t="s">
        <v>1020</v>
      </c>
      <c r="E11" s="135" t="s">
        <v>1021</v>
      </c>
      <c r="F11" s="136" t="s">
        <v>1022</v>
      </c>
      <c r="G11" s="137" t="s">
        <v>1023</v>
      </c>
      <c r="H11" s="133" t="s">
        <v>999</v>
      </c>
      <c r="I11" s="134" t="s">
        <v>1020</v>
      </c>
      <c r="J11" s="135" t="s">
        <v>1021</v>
      </c>
      <c r="K11" s="136" t="s">
        <v>1022</v>
      </c>
      <c r="L11" s="137" t="s">
        <v>1023</v>
      </c>
      <c r="M11" s="133" t="s">
        <v>1000</v>
      </c>
      <c r="N11" s="134" t="s">
        <v>1020</v>
      </c>
      <c r="O11" s="135" t="s">
        <v>1021</v>
      </c>
      <c r="P11" s="136" t="s">
        <v>1022</v>
      </c>
      <c r="Q11" s="136" t="s">
        <v>1023</v>
      </c>
      <c r="R11" s="138"/>
      <c r="S11" s="139"/>
      <c r="T11" s="139"/>
      <c r="U11" s="139"/>
      <c r="V11" s="139"/>
      <c r="W11" s="139"/>
      <c r="X11" s="139"/>
      <c r="Y11" s="139"/>
      <c r="Z11" s="139"/>
      <c r="AA11" s="139"/>
      <c r="AB11" s="139"/>
      <c r="AC11" s="139"/>
      <c r="AD11" s="139"/>
      <c r="AE11" s="139"/>
      <c r="AF11" s="139"/>
      <c r="AG11" s="139"/>
      <c r="AH11" s="139"/>
      <c r="AI11" s="139"/>
    </row>
    <row r="12" spans="1:35" s="150" customFormat="1" ht="30" customHeight="1">
      <c r="A12" s="141"/>
      <c r="B12" s="142" t="str">
        <f>Cotações!C11</f>
        <v>COT.01</v>
      </c>
      <c r="C12" s="143">
        <f>VLOOKUP(B12,Cotações!C:N,9,0)</f>
        <v>0</v>
      </c>
      <c r="D12" s="144">
        <v>0</v>
      </c>
      <c r="E12" s="145">
        <v>9999999999</v>
      </c>
      <c r="F12" s="146"/>
      <c r="G12" s="147">
        <v>0</v>
      </c>
      <c r="H12" s="148">
        <f>VLOOKUP(B12,Cotações!C:N,10,0)</f>
        <v>0</v>
      </c>
      <c r="I12" s="144">
        <v>0</v>
      </c>
      <c r="J12" s="145">
        <v>9999999999</v>
      </c>
      <c r="K12" s="146"/>
      <c r="L12" s="147">
        <v>0</v>
      </c>
      <c r="M12" s="143">
        <f>VLOOKUP(B12,Cotações!C:N,11,0)</f>
        <v>0</v>
      </c>
      <c r="N12" s="144">
        <v>0</v>
      </c>
      <c r="O12" s="145">
        <v>9999999999</v>
      </c>
      <c r="P12" s="146"/>
      <c r="Q12" s="149">
        <v>0</v>
      </c>
      <c r="R12" s="141"/>
    </row>
    <row r="13" spans="1:35" s="150" customFormat="1" ht="30" customHeight="1">
      <c r="A13" s="141"/>
      <c r="B13" s="142" t="str">
        <f>Cotações!C12</f>
        <v>COT.02</v>
      </c>
      <c r="C13" s="143">
        <f>VLOOKUP(B13,Cotações!C:N,9,0)</f>
        <v>0</v>
      </c>
      <c r="D13" s="144">
        <v>0</v>
      </c>
      <c r="E13" s="145">
        <v>9999999999</v>
      </c>
      <c r="F13" s="151"/>
      <c r="G13" s="147">
        <v>0</v>
      </c>
      <c r="H13" s="148">
        <f>VLOOKUP(B13,Cotações!C:N,10,0)</f>
        <v>0</v>
      </c>
      <c r="I13" s="144">
        <v>0</v>
      </c>
      <c r="J13" s="145">
        <v>9999999999</v>
      </c>
      <c r="K13" s="152"/>
      <c r="L13" s="147">
        <v>0</v>
      </c>
      <c r="M13" s="143">
        <f>VLOOKUP(B13,Cotações!C:N,11,0)</f>
        <v>0</v>
      </c>
      <c r="N13" s="144">
        <v>0</v>
      </c>
      <c r="O13" s="145">
        <v>9999999999</v>
      </c>
      <c r="P13" s="151"/>
      <c r="Q13" s="149">
        <v>0</v>
      </c>
      <c r="R13" s="141"/>
    </row>
    <row r="14" spans="1:35" s="150" customFormat="1" ht="30" customHeight="1">
      <c r="A14" s="141"/>
      <c r="B14" s="142" t="str">
        <f>Cotações!C13</f>
        <v>COT.03</v>
      </c>
      <c r="C14" s="143">
        <f>VLOOKUP(B14,Cotações!C:N,9,0)</f>
        <v>0</v>
      </c>
      <c r="D14" s="144">
        <v>0</v>
      </c>
      <c r="E14" s="145">
        <v>9999999999</v>
      </c>
      <c r="F14" s="151"/>
      <c r="G14" s="147">
        <v>0</v>
      </c>
      <c r="H14" s="148">
        <f>VLOOKUP(B14,Cotações!C:N,10,0)</f>
        <v>0</v>
      </c>
      <c r="I14" s="144">
        <v>0</v>
      </c>
      <c r="J14" s="145">
        <v>9999999999</v>
      </c>
      <c r="K14" s="152"/>
      <c r="L14" s="147">
        <v>0</v>
      </c>
      <c r="M14" s="143">
        <f>VLOOKUP(B14,Cotações!C:N,11,0)</f>
        <v>0</v>
      </c>
      <c r="N14" s="144">
        <v>0</v>
      </c>
      <c r="O14" s="145">
        <v>9999999999</v>
      </c>
      <c r="P14" s="152"/>
      <c r="Q14" s="149">
        <v>0</v>
      </c>
      <c r="R14" s="141"/>
    </row>
    <row r="15" spans="1:35" s="150" customFormat="1" ht="30" customHeight="1">
      <c r="A15" s="141"/>
      <c r="B15" s="142" t="str">
        <f>Cotações!C14</f>
        <v>COT.04</v>
      </c>
      <c r="C15" s="143">
        <f>VLOOKUP(B15,Cotações!C:N,9,0)</f>
        <v>0</v>
      </c>
      <c r="D15" s="144">
        <v>0</v>
      </c>
      <c r="E15" s="145">
        <v>9999999999</v>
      </c>
      <c r="F15" s="151"/>
      <c r="G15" s="147">
        <v>0</v>
      </c>
      <c r="H15" s="148">
        <f>VLOOKUP(B15,Cotações!C:N,10,0)</f>
        <v>0</v>
      </c>
      <c r="I15" s="144">
        <v>0</v>
      </c>
      <c r="J15" s="145">
        <v>9999999999</v>
      </c>
      <c r="K15" s="152"/>
      <c r="L15" s="147">
        <v>0</v>
      </c>
      <c r="M15" s="143">
        <f>VLOOKUP(B15,Cotações!C:N,11,0)</f>
        <v>0</v>
      </c>
      <c r="N15" s="144">
        <v>0</v>
      </c>
      <c r="O15" s="145">
        <v>9999999999</v>
      </c>
      <c r="P15" s="151"/>
      <c r="Q15" s="149">
        <v>0</v>
      </c>
      <c r="R15" s="141"/>
    </row>
    <row r="16" spans="1:35" s="150" customFormat="1" ht="30" customHeight="1">
      <c r="A16" s="141"/>
      <c r="B16" s="142" t="str">
        <f>Cotações!C15</f>
        <v>COT.05</v>
      </c>
      <c r="C16" s="143">
        <f>VLOOKUP(B16,Cotações!C:N,9,0)</f>
        <v>0</v>
      </c>
      <c r="D16" s="144">
        <v>0</v>
      </c>
      <c r="E16" s="145">
        <v>9999999999</v>
      </c>
      <c r="F16" s="152"/>
      <c r="G16" s="147">
        <v>0</v>
      </c>
      <c r="H16" s="148">
        <f>VLOOKUP(B16,Cotações!C:N,10,0)</f>
        <v>0</v>
      </c>
      <c r="I16" s="144">
        <v>0</v>
      </c>
      <c r="J16" s="145">
        <v>9999999999</v>
      </c>
      <c r="K16" s="152"/>
      <c r="L16" s="147">
        <v>0</v>
      </c>
      <c r="M16" s="143">
        <f>VLOOKUP(B16,Cotações!C:N,11,0)</f>
        <v>0</v>
      </c>
      <c r="N16" s="144">
        <v>0</v>
      </c>
      <c r="O16" s="145">
        <v>9999999999</v>
      </c>
      <c r="P16" s="152"/>
      <c r="Q16" s="149">
        <v>0</v>
      </c>
      <c r="R16" s="141"/>
    </row>
    <row r="17" spans="1:18" s="150" customFormat="1" ht="30" customHeight="1">
      <c r="A17" s="141"/>
      <c r="B17" s="142" t="str">
        <f>Cotações!C16</f>
        <v>COT.06</v>
      </c>
      <c r="C17" s="143">
        <f>VLOOKUP(B17,Cotações!C:N,9,0)</f>
        <v>0</v>
      </c>
      <c r="D17" s="144">
        <v>0</v>
      </c>
      <c r="E17" s="145">
        <v>9999999999</v>
      </c>
      <c r="F17" s="152"/>
      <c r="G17" s="147">
        <v>0</v>
      </c>
      <c r="H17" s="148">
        <f>VLOOKUP(B17,Cotações!C:N,10,0)</f>
        <v>0</v>
      </c>
      <c r="I17" s="144">
        <v>0</v>
      </c>
      <c r="J17" s="145">
        <v>9999999999</v>
      </c>
      <c r="K17" s="152"/>
      <c r="L17" s="147">
        <v>0</v>
      </c>
      <c r="M17" s="143">
        <f>VLOOKUP(B17,Cotações!C:N,11,0)</f>
        <v>0</v>
      </c>
      <c r="N17" s="144">
        <v>0</v>
      </c>
      <c r="O17" s="145">
        <v>9999999999</v>
      </c>
      <c r="P17" s="151"/>
      <c r="Q17" s="149">
        <v>0</v>
      </c>
      <c r="R17" s="141"/>
    </row>
    <row r="18" spans="1:18" s="150" customFormat="1" ht="30" customHeight="1">
      <c r="A18" s="141"/>
      <c r="B18" s="142" t="str">
        <f>Cotações!C17</f>
        <v>COT.07</v>
      </c>
      <c r="C18" s="143">
        <f>VLOOKUP(B18,Cotações!C:N,9,0)</f>
        <v>0</v>
      </c>
      <c r="D18" s="144">
        <v>0</v>
      </c>
      <c r="E18" s="145">
        <v>9999999999</v>
      </c>
      <c r="F18" s="152"/>
      <c r="G18" s="147">
        <v>0</v>
      </c>
      <c r="H18" s="148">
        <f>VLOOKUP(B18,Cotações!C:N,10,0)</f>
        <v>0</v>
      </c>
      <c r="I18" s="144">
        <v>0</v>
      </c>
      <c r="J18" s="145">
        <v>9999999999</v>
      </c>
      <c r="K18" s="152"/>
      <c r="L18" s="147">
        <v>0</v>
      </c>
      <c r="M18" s="143">
        <f>VLOOKUP(B18,Cotações!C:N,11,0)</f>
        <v>0</v>
      </c>
      <c r="N18" s="144">
        <v>0</v>
      </c>
      <c r="O18" s="145">
        <v>9999999999</v>
      </c>
      <c r="P18" s="151"/>
      <c r="Q18" s="149">
        <v>0</v>
      </c>
      <c r="R18" s="141"/>
    </row>
    <row r="19" spans="1:18" s="150" customFormat="1" ht="30" customHeight="1">
      <c r="A19" s="141"/>
      <c r="B19" s="142" t="str">
        <f>Cotações!C18</f>
        <v>COT.08</v>
      </c>
      <c r="C19" s="143">
        <f>VLOOKUP(B19,Cotações!C:N,9,0)</f>
        <v>0</v>
      </c>
      <c r="D19" s="144">
        <v>0</v>
      </c>
      <c r="E19" s="145">
        <v>9999999999</v>
      </c>
      <c r="F19" s="152"/>
      <c r="G19" s="147">
        <v>0</v>
      </c>
      <c r="H19" s="148">
        <f>VLOOKUP(B19,Cotações!C:N,10,0)</f>
        <v>0</v>
      </c>
      <c r="I19" s="144">
        <v>0</v>
      </c>
      <c r="J19" s="145">
        <v>9999999999</v>
      </c>
      <c r="K19" s="152"/>
      <c r="L19" s="147">
        <v>0</v>
      </c>
      <c r="M19" s="143">
        <f>VLOOKUP(B19,Cotações!C:N,11,0)</f>
        <v>0</v>
      </c>
      <c r="N19" s="144">
        <v>0</v>
      </c>
      <c r="O19" s="145">
        <v>9999999999</v>
      </c>
      <c r="P19" s="151"/>
      <c r="Q19" s="149">
        <v>0</v>
      </c>
      <c r="R19" s="141"/>
    </row>
    <row r="20" spans="1:18" s="150" customFormat="1" ht="30" customHeight="1">
      <c r="A20" s="141"/>
      <c r="B20" s="142" t="str">
        <f>Cotações!C19</f>
        <v>COT.09</v>
      </c>
      <c r="C20" s="143">
        <f>VLOOKUP(B20,Cotações!C:N,9,0)</f>
        <v>0</v>
      </c>
      <c r="D20" s="144">
        <v>0</v>
      </c>
      <c r="E20" s="145">
        <v>9999999999</v>
      </c>
      <c r="F20" s="152"/>
      <c r="G20" s="147">
        <v>0</v>
      </c>
      <c r="H20" s="148">
        <f>VLOOKUP(B20,Cotações!C:N,10,0)</f>
        <v>0</v>
      </c>
      <c r="I20" s="144">
        <v>0</v>
      </c>
      <c r="J20" s="145">
        <v>9999999999</v>
      </c>
      <c r="K20" s="152"/>
      <c r="L20" s="147">
        <v>0</v>
      </c>
      <c r="M20" s="143">
        <f>VLOOKUP(B20,Cotações!C:N,11,0)</f>
        <v>0</v>
      </c>
      <c r="N20" s="144">
        <v>0</v>
      </c>
      <c r="O20" s="145">
        <v>9999999999</v>
      </c>
      <c r="P20" s="151"/>
      <c r="Q20" s="149">
        <v>0</v>
      </c>
      <c r="R20" s="141"/>
    </row>
    <row r="21" spans="1:18" s="150" customFormat="1" ht="30" customHeight="1">
      <c r="A21" s="141"/>
      <c r="B21" s="142" t="str">
        <f>Cotações!C20</f>
        <v>COT.10</v>
      </c>
      <c r="C21" s="143">
        <f>VLOOKUP(B21,Cotações!C:N,9,0)</f>
        <v>0</v>
      </c>
      <c r="D21" s="144">
        <v>0</v>
      </c>
      <c r="E21" s="145">
        <v>9999999999</v>
      </c>
      <c r="F21" s="152"/>
      <c r="G21" s="147">
        <v>0</v>
      </c>
      <c r="H21" s="148">
        <f>VLOOKUP(B21,Cotações!C:N,10,0)</f>
        <v>0</v>
      </c>
      <c r="I21" s="144">
        <v>0</v>
      </c>
      <c r="J21" s="145">
        <v>9999999999</v>
      </c>
      <c r="K21" s="152"/>
      <c r="L21" s="147">
        <v>0</v>
      </c>
      <c r="M21" s="143">
        <f>VLOOKUP(B21,Cotações!C:N,11,0)</f>
        <v>0</v>
      </c>
      <c r="N21" s="144">
        <v>0</v>
      </c>
      <c r="O21" s="145">
        <v>9999999999</v>
      </c>
      <c r="P21" s="152"/>
      <c r="Q21" s="149">
        <v>0</v>
      </c>
      <c r="R21" s="141"/>
    </row>
    <row r="22" spans="1:18" s="150" customFormat="1" ht="30" customHeight="1">
      <c r="A22" s="141"/>
      <c r="B22" s="142" t="str">
        <f>Cotações!C21</f>
        <v>COT.11</v>
      </c>
      <c r="C22" s="143">
        <f>VLOOKUP(B22,Cotações!C:N,9,0)</f>
        <v>0</v>
      </c>
      <c r="D22" s="144">
        <v>0</v>
      </c>
      <c r="E22" s="145">
        <v>9999999999</v>
      </c>
      <c r="F22" s="152"/>
      <c r="G22" s="147">
        <v>0</v>
      </c>
      <c r="H22" s="148">
        <f>VLOOKUP(B22,Cotações!C:N,10,0)</f>
        <v>0</v>
      </c>
      <c r="I22" s="144">
        <v>0</v>
      </c>
      <c r="J22" s="145">
        <v>9999999999</v>
      </c>
      <c r="K22" s="152"/>
      <c r="L22" s="147">
        <v>0</v>
      </c>
      <c r="M22" s="143">
        <f>VLOOKUP(B22,Cotações!C:N,11,0)</f>
        <v>0</v>
      </c>
      <c r="N22" s="144">
        <v>0</v>
      </c>
      <c r="O22" s="145">
        <v>9999999999</v>
      </c>
      <c r="P22" s="151"/>
      <c r="Q22" s="149">
        <v>0</v>
      </c>
      <c r="R22" s="141"/>
    </row>
    <row r="23" spans="1:18" s="150" customFormat="1" ht="30" customHeight="1">
      <c r="A23" s="141"/>
      <c r="B23" s="142" t="str">
        <f>Cotações!C22</f>
        <v>COT.12</v>
      </c>
      <c r="C23" s="143">
        <f>VLOOKUP(B23,Cotações!C:N,9,0)</f>
        <v>0</v>
      </c>
      <c r="D23" s="144">
        <v>0</v>
      </c>
      <c r="E23" s="145">
        <v>9999999999</v>
      </c>
      <c r="F23" s="152"/>
      <c r="G23" s="147">
        <v>0</v>
      </c>
      <c r="H23" s="148">
        <f>VLOOKUP(B23,Cotações!C:N,10,0)</f>
        <v>0</v>
      </c>
      <c r="I23" s="144">
        <v>0</v>
      </c>
      <c r="J23" s="145">
        <v>9999999999</v>
      </c>
      <c r="K23" s="152"/>
      <c r="L23" s="147">
        <v>0</v>
      </c>
      <c r="M23" s="143">
        <f>VLOOKUP(B23,Cotações!C:N,11,0)</f>
        <v>0</v>
      </c>
      <c r="N23" s="144">
        <v>0</v>
      </c>
      <c r="O23" s="145">
        <v>9999999999</v>
      </c>
      <c r="P23" s="152"/>
      <c r="Q23" s="149">
        <v>0</v>
      </c>
      <c r="R23" s="141"/>
    </row>
    <row r="24" spans="1:18" s="150" customFormat="1" ht="30" customHeight="1">
      <c r="A24" s="141"/>
      <c r="B24" s="142" t="str">
        <f>Cotações!C23</f>
        <v>COT.N</v>
      </c>
      <c r="C24" s="143">
        <f>VLOOKUP(B24,Cotações!C:N,9,0)</f>
        <v>0</v>
      </c>
      <c r="D24" s="144">
        <v>0</v>
      </c>
      <c r="E24" s="145">
        <v>9999999999</v>
      </c>
      <c r="F24" s="151"/>
      <c r="G24" s="147">
        <v>0</v>
      </c>
      <c r="H24" s="148">
        <f>VLOOKUP(B24,Cotações!C:N,10,0)</f>
        <v>0</v>
      </c>
      <c r="I24" s="144">
        <v>0</v>
      </c>
      <c r="J24" s="145">
        <v>9999999999</v>
      </c>
      <c r="K24" s="152"/>
      <c r="L24" s="147">
        <v>0</v>
      </c>
      <c r="M24" s="143">
        <f>VLOOKUP(B24,Cotações!C:N,11,0)</f>
        <v>0</v>
      </c>
      <c r="N24" s="144">
        <v>0</v>
      </c>
      <c r="O24" s="145">
        <v>9999999999</v>
      </c>
      <c r="P24" s="151"/>
      <c r="Q24" s="149">
        <v>0</v>
      </c>
      <c r="R24" s="141"/>
    </row>
    <row r="25" spans="1:18" ht="15" customHeight="1">
      <c r="A25" s="81"/>
      <c r="B25" s="82"/>
      <c r="C25" s="81"/>
      <c r="D25" s="83"/>
      <c r="E25" s="82"/>
      <c r="F25" s="131"/>
      <c r="G25" s="85"/>
      <c r="H25" s="81"/>
      <c r="I25" s="83"/>
      <c r="J25" s="82"/>
      <c r="K25" s="131"/>
      <c r="L25" s="85"/>
      <c r="M25" s="81"/>
      <c r="N25" s="83"/>
      <c r="O25" s="82"/>
      <c r="P25" s="131"/>
      <c r="Q25" s="85"/>
      <c r="R25" s="81"/>
    </row>
  </sheetData>
  <mergeCells count="7">
    <mergeCell ref="B2:Q2"/>
    <mergeCell ref="B3:Q3"/>
    <mergeCell ref="B9:Q9"/>
    <mergeCell ref="B10:B11"/>
    <mergeCell ref="C10:G10"/>
    <mergeCell ref="H10:L10"/>
    <mergeCell ref="M10:Q10"/>
  </mergeCells>
  <dataValidations count="3">
    <dataValidation type="textLength" allowBlank="1" showInputMessage="1" showErrorMessage="1" errorTitle="CNPJ INVÁLIDO" error="Informe o CNPJ composto por 14 dígitos sem caracteres especiais." sqref="D12:D24 I12:I24 N12:N24">
      <formula1>13</formula1>
      <formula2>14</formula2>
    </dataValidation>
    <dataValidation type="date" operator="greaterThan" allowBlank="1" showInputMessage="1" showErrorMessage="1" errorTitle="Data inválida" error="Informa a data no formato 00/00/0000" sqref="G12:G24 Q12:Q24 L12:L24">
      <formula1>DATE(2000,1,1)</formula1>
    </dataValidation>
    <dataValidation type="textLength" operator="equal" allowBlank="1" showInputMessage="1" showErrorMessage="1" errorTitle="Número Inválido" error="Informe onúmero composto somente por números incluindo o DDD com 10 dígitos." sqref="E12:E24 J12:J24 O12:O24">
      <formula1>10</formula1>
    </dataValidation>
  </dataValidations>
  <printOptions horizontalCentered="1"/>
  <pageMargins left="0.39370078740157483" right="0.39370078740157483" top="0.78740157480314965" bottom="0.98425196850393704" header="0.19685039370078741" footer="0.19685039370078741"/>
  <pageSetup paperSize="9" scale="49" fitToHeight="0" orientation="landscape" r:id="rId1"/>
  <headerFooter differentFirst="1" scaleWithDoc="0" alignWithMargins="0">
    <oddFooter>&amp;L________________________________________     Assinatura do Responsável Técnico Fiscal&amp;C________________________________________Assinatura do Responsável Técnico Executor&amp;RPágina &amp;P de &amp;N</oddFooter>
    <firstFooter>&amp;L________________________________________     Assinatura do Responsável Técnico Fiscal&amp;C________________________________________Assinatura do Responsável Técnico Executor&amp;RPágina &amp;P de &amp;N</firstFooter>
  </headerFooter>
  <drawing r:id="rId2"/>
</worksheet>
</file>

<file path=xl/worksheets/sheet7.xml><?xml version="1.0" encoding="utf-8"?>
<worksheet xmlns="http://schemas.openxmlformats.org/spreadsheetml/2006/main" xmlns:r="http://schemas.openxmlformats.org/officeDocument/2006/relationships">
  <sheetPr>
    <tabColor theme="9" tint="0.79998168889431442"/>
    <pageSetUpPr fitToPage="1"/>
  </sheetPr>
  <dimension ref="A1:H56"/>
  <sheetViews>
    <sheetView showGridLines="0" zoomScale="80" zoomScaleNormal="80" zoomScaleSheetLayoutView="80" zoomScalePageLayoutView="80" workbookViewId="0">
      <selection activeCell="B42" sqref="B42"/>
    </sheetView>
  </sheetViews>
  <sheetFormatPr defaultColWidth="0" defaultRowHeight="15" customHeight="1"/>
  <cols>
    <col min="1" max="1" width="1.7109375" style="159" customWidth="1"/>
    <col min="2" max="2" width="6.7109375" style="157" customWidth="1"/>
    <col min="3" max="3" width="50.7109375" style="157" customWidth="1"/>
    <col min="4" max="4" width="30.7109375" style="157" customWidth="1"/>
    <col min="5" max="7" width="15.7109375" style="157" customWidth="1"/>
    <col min="8" max="8" width="1.7109375" style="158" customWidth="1"/>
    <col min="9" max="16384" width="9.140625" style="159" hidden="1"/>
  </cols>
  <sheetData>
    <row r="1" spans="2:8" ht="9.9499999999999993" customHeight="1"/>
    <row r="2" spans="2:8" s="160" customFormat="1" ht="45" customHeight="1">
      <c r="B2" s="386" t="s">
        <v>1024</v>
      </c>
      <c r="C2" s="386"/>
      <c r="D2" s="386"/>
      <c r="E2" s="386"/>
      <c r="F2" s="386"/>
      <c r="G2" s="386"/>
    </row>
    <row r="3" spans="2:8" s="160" customFormat="1" ht="20.100000000000001" customHeight="1">
      <c r="B3" s="387" t="s">
        <v>942</v>
      </c>
      <c r="C3" s="387"/>
      <c r="D3" s="387"/>
      <c r="E3" s="387"/>
      <c r="F3" s="387"/>
      <c r="G3" s="387"/>
      <c r="H3" s="161"/>
    </row>
    <row r="4" spans="2:8" s="162" customFormat="1" ht="15" customHeight="1">
      <c r="B4" s="388" t="s">
        <v>943</v>
      </c>
      <c r="C4" s="389"/>
      <c r="D4" s="389"/>
      <c r="E4" s="389"/>
      <c r="F4" s="389"/>
      <c r="G4" s="390"/>
    </row>
    <row r="5" spans="2:8" s="162" customFormat="1" ht="15" customHeight="1">
      <c r="B5" s="391" t="s">
        <v>947</v>
      </c>
      <c r="C5" s="392"/>
      <c r="D5" s="392"/>
      <c r="E5" s="392"/>
      <c r="F5" s="392"/>
      <c r="G5" s="393"/>
    </row>
    <row r="6" spans="2:8" s="162" customFormat="1" ht="15" customHeight="1">
      <c r="B6" s="391" t="s">
        <v>948</v>
      </c>
      <c r="C6" s="392"/>
      <c r="D6" s="392"/>
      <c r="E6" s="392"/>
      <c r="F6" s="392"/>
      <c r="G6" s="393"/>
    </row>
    <row r="7" spans="2:8" s="162" customFormat="1" ht="15" customHeight="1">
      <c r="B7" s="394" t="s">
        <v>949</v>
      </c>
      <c r="C7" s="395"/>
      <c r="D7" s="395"/>
      <c r="E7" s="395"/>
      <c r="F7" s="395"/>
      <c r="G7" s="396"/>
    </row>
    <row r="8" spans="2:8" s="162" customFormat="1" ht="15" customHeight="1">
      <c r="B8" s="380" t="s">
        <v>951</v>
      </c>
      <c r="C8" s="381"/>
      <c r="D8" s="381"/>
      <c r="E8" s="381"/>
      <c r="F8" s="381"/>
      <c r="G8" s="382"/>
    </row>
    <row r="9" spans="2:8" ht="15" customHeight="1">
      <c r="B9" s="383" t="s">
        <v>1025</v>
      </c>
      <c r="C9" s="383"/>
      <c r="D9" s="383"/>
      <c r="E9" s="383"/>
      <c r="F9" s="383"/>
      <c r="G9" s="383"/>
    </row>
    <row r="10" spans="2:8" s="167" customFormat="1" ht="30" customHeight="1" thickBot="1">
      <c r="B10" s="163" t="s">
        <v>952</v>
      </c>
      <c r="C10" s="163" t="s">
        <v>1026</v>
      </c>
      <c r="D10" s="164" t="s">
        <v>1027</v>
      </c>
      <c r="E10" s="165" t="s">
        <v>1028</v>
      </c>
      <c r="F10" s="166" t="s">
        <v>1029</v>
      </c>
      <c r="G10" s="166" t="s">
        <v>1030</v>
      </c>
      <c r="H10" s="158"/>
    </row>
    <row r="11" spans="2:8" s="175" customFormat="1" ht="15" customHeight="1">
      <c r="B11" s="168">
        <v>1</v>
      </c>
      <c r="C11" s="169"/>
      <c r="D11" s="170"/>
      <c r="E11" s="171"/>
      <c r="F11" s="172"/>
      <c r="G11" s="173" t="str">
        <f>IF(E11*F11=0,"",E11*F11)</f>
        <v/>
      </c>
      <c r="H11" s="174"/>
    </row>
    <row r="12" spans="2:8" s="175" customFormat="1" ht="15" customHeight="1">
      <c r="B12" s="176">
        <v>2</v>
      </c>
      <c r="C12" s="177"/>
      <c r="D12" s="178"/>
      <c r="E12" s="179"/>
      <c r="F12" s="180"/>
      <c r="G12" s="181" t="str">
        <f>IF(E12*F12=0,"",E12*F12)</f>
        <v/>
      </c>
      <c r="H12" s="174"/>
    </row>
    <row r="13" spans="2:8" s="175" customFormat="1" ht="15" customHeight="1">
      <c r="B13" s="176">
        <v>3</v>
      </c>
      <c r="C13" s="177"/>
      <c r="D13" s="178"/>
      <c r="E13" s="179"/>
      <c r="F13" s="180"/>
      <c r="G13" s="181" t="str">
        <f t="shared" ref="G13:G40" si="0">IF(E13*F13=0,"",E13*F13)</f>
        <v/>
      </c>
      <c r="H13" s="174"/>
    </row>
    <row r="14" spans="2:8" s="175" customFormat="1" ht="15" customHeight="1">
      <c r="B14" s="176">
        <v>4</v>
      </c>
      <c r="C14" s="177"/>
      <c r="D14" s="178"/>
      <c r="E14" s="179"/>
      <c r="F14" s="180"/>
      <c r="G14" s="181" t="str">
        <f t="shared" si="0"/>
        <v/>
      </c>
      <c r="H14" s="174"/>
    </row>
    <row r="15" spans="2:8" s="175" customFormat="1" ht="15" customHeight="1">
      <c r="B15" s="176">
        <v>5</v>
      </c>
      <c r="C15" s="177"/>
      <c r="D15" s="178"/>
      <c r="E15" s="179"/>
      <c r="F15" s="180"/>
      <c r="G15" s="181" t="str">
        <f t="shared" si="0"/>
        <v/>
      </c>
      <c r="H15" s="174"/>
    </row>
    <row r="16" spans="2:8" s="175" customFormat="1" ht="15" customHeight="1">
      <c r="B16" s="176">
        <v>6</v>
      </c>
      <c r="C16" s="177"/>
      <c r="D16" s="178"/>
      <c r="E16" s="179"/>
      <c r="F16" s="180"/>
      <c r="G16" s="181" t="str">
        <f t="shared" si="0"/>
        <v/>
      </c>
      <c r="H16" s="174"/>
    </row>
    <row r="17" spans="2:8" s="175" customFormat="1" ht="15" customHeight="1">
      <c r="B17" s="176">
        <v>7</v>
      </c>
      <c r="C17" s="177"/>
      <c r="D17" s="178"/>
      <c r="E17" s="179"/>
      <c r="F17" s="180"/>
      <c r="G17" s="181" t="str">
        <f t="shared" si="0"/>
        <v/>
      </c>
      <c r="H17" s="174"/>
    </row>
    <row r="18" spans="2:8" s="175" customFormat="1" ht="15" customHeight="1">
      <c r="B18" s="176">
        <v>8</v>
      </c>
      <c r="C18" s="177"/>
      <c r="D18" s="178"/>
      <c r="E18" s="179"/>
      <c r="F18" s="180"/>
      <c r="G18" s="181" t="str">
        <f t="shared" si="0"/>
        <v/>
      </c>
      <c r="H18" s="174"/>
    </row>
    <row r="19" spans="2:8" s="175" customFormat="1" ht="15" customHeight="1">
      <c r="B19" s="176">
        <v>9</v>
      </c>
      <c r="C19" s="177"/>
      <c r="D19" s="178"/>
      <c r="E19" s="179"/>
      <c r="F19" s="180"/>
      <c r="G19" s="181" t="str">
        <f t="shared" si="0"/>
        <v/>
      </c>
      <c r="H19" s="174"/>
    </row>
    <row r="20" spans="2:8" s="175" customFormat="1" ht="15" customHeight="1">
      <c r="B20" s="176">
        <v>10</v>
      </c>
      <c r="C20" s="177"/>
      <c r="D20" s="178"/>
      <c r="E20" s="179"/>
      <c r="F20" s="180"/>
      <c r="G20" s="181" t="str">
        <f t="shared" si="0"/>
        <v/>
      </c>
      <c r="H20" s="174"/>
    </row>
    <row r="21" spans="2:8" s="175" customFormat="1" ht="15" customHeight="1">
      <c r="B21" s="176">
        <v>11</v>
      </c>
      <c r="C21" s="177"/>
      <c r="D21" s="178"/>
      <c r="E21" s="179"/>
      <c r="F21" s="180"/>
      <c r="G21" s="181" t="str">
        <f t="shared" si="0"/>
        <v/>
      </c>
      <c r="H21" s="174"/>
    </row>
    <row r="22" spans="2:8" s="175" customFormat="1" ht="15" customHeight="1">
      <c r="B22" s="176">
        <v>12</v>
      </c>
      <c r="C22" s="177"/>
      <c r="D22" s="178"/>
      <c r="E22" s="179"/>
      <c r="F22" s="180"/>
      <c r="G22" s="181" t="str">
        <f t="shared" si="0"/>
        <v/>
      </c>
      <c r="H22" s="174"/>
    </row>
    <row r="23" spans="2:8" s="175" customFormat="1" ht="15" customHeight="1">
      <c r="B23" s="176">
        <v>13</v>
      </c>
      <c r="C23" s="177"/>
      <c r="D23" s="178"/>
      <c r="E23" s="179"/>
      <c r="F23" s="180"/>
      <c r="G23" s="181" t="str">
        <f t="shared" si="0"/>
        <v/>
      </c>
      <c r="H23" s="174"/>
    </row>
    <row r="24" spans="2:8" s="175" customFormat="1" ht="15" customHeight="1">
      <c r="B24" s="176">
        <v>14</v>
      </c>
      <c r="C24" s="177"/>
      <c r="D24" s="178"/>
      <c r="E24" s="179"/>
      <c r="F24" s="180"/>
      <c r="G24" s="181" t="str">
        <f t="shared" si="0"/>
        <v/>
      </c>
      <c r="H24" s="174"/>
    </row>
    <row r="25" spans="2:8" s="175" customFormat="1" ht="15" customHeight="1">
      <c r="B25" s="176">
        <v>15</v>
      </c>
      <c r="C25" s="177"/>
      <c r="D25" s="178"/>
      <c r="E25" s="179"/>
      <c r="F25" s="180"/>
      <c r="G25" s="181" t="str">
        <f t="shared" si="0"/>
        <v/>
      </c>
      <c r="H25" s="174"/>
    </row>
    <row r="26" spans="2:8" s="175" customFormat="1" ht="15" customHeight="1">
      <c r="B26" s="176">
        <v>16</v>
      </c>
      <c r="C26" s="177"/>
      <c r="D26" s="178"/>
      <c r="E26" s="179"/>
      <c r="F26" s="180"/>
      <c r="G26" s="181" t="str">
        <f t="shared" si="0"/>
        <v/>
      </c>
      <c r="H26" s="174"/>
    </row>
    <row r="27" spans="2:8" s="175" customFormat="1" ht="15" customHeight="1">
      <c r="B27" s="176">
        <v>17</v>
      </c>
      <c r="C27" s="177"/>
      <c r="D27" s="178"/>
      <c r="E27" s="179"/>
      <c r="F27" s="180"/>
      <c r="G27" s="181" t="str">
        <f t="shared" si="0"/>
        <v/>
      </c>
      <c r="H27" s="174"/>
    </row>
    <row r="28" spans="2:8" s="175" customFormat="1" ht="15" customHeight="1">
      <c r="B28" s="176">
        <v>18</v>
      </c>
      <c r="C28" s="177"/>
      <c r="D28" s="178"/>
      <c r="E28" s="179"/>
      <c r="F28" s="180"/>
      <c r="G28" s="181" t="str">
        <f t="shared" si="0"/>
        <v/>
      </c>
      <c r="H28" s="174"/>
    </row>
    <row r="29" spans="2:8" s="175" customFormat="1" ht="15" customHeight="1">
      <c r="B29" s="176">
        <v>19</v>
      </c>
      <c r="C29" s="177"/>
      <c r="D29" s="178"/>
      <c r="E29" s="179"/>
      <c r="F29" s="180"/>
      <c r="G29" s="181" t="str">
        <f t="shared" si="0"/>
        <v/>
      </c>
      <c r="H29" s="174"/>
    </row>
    <row r="30" spans="2:8" s="175" customFormat="1" ht="15" customHeight="1">
      <c r="B30" s="176">
        <v>20</v>
      </c>
      <c r="C30" s="177"/>
      <c r="D30" s="178"/>
      <c r="E30" s="179"/>
      <c r="F30" s="180"/>
      <c r="G30" s="181" t="str">
        <f t="shared" si="0"/>
        <v/>
      </c>
      <c r="H30" s="174"/>
    </row>
    <row r="31" spans="2:8" s="175" customFormat="1" ht="15" customHeight="1">
      <c r="B31" s="176">
        <v>21</v>
      </c>
      <c r="C31" s="177"/>
      <c r="D31" s="178"/>
      <c r="E31" s="179"/>
      <c r="F31" s="180"/>
      <c r="G31" s="181" t="str">
        <f t="shared" si="0"/>
        <v/>
      </c>
      <c r="H31" s="174"/>
    </row>
    <row r="32" spans="2:8" s="175" customFormat="1" ht="15" customHeight="1">
      <c r="B32" s="176">
        <v>22</v>
      </c>
      <c r="C32" s="177"/>
      <c r="D32" s="178"/>
      <c r="E32" s="179"/>
      <c r="F32" s="180"/>
      <c r="G32" s="181" t="str">
        <f t="shared" si="0"/>
        <v/>
      </c>
      <c r="H32" s="174"/>
    </row>
    <row r="33" spans="2:8" s="175" customFormat="1" ht="15" customHeight="1">
      <c r="B33" s="176">
        <v>23</v>
      </c>
      <c r="C33" s="177"/>
      <c r="D33" s="178"/>
      <c r="E33" s="179"/>
      <c r="F33" s="180"/>
      <c r="G33" s="181" t="str">
        <f t="shared" si="0"/>
        <v/>
      </c>
      <c r="H33" s="174"/>
    </row>
    <row r="34" spans="2:8" s="175" customFormat="1" ht="15" customHeight="1">
      <c r="B34" s="176">
        <v>24</v>
      </c>
      <c r="C34" s="177"/>
      <c r="D34" s="178"/>
      <c r="E34" s="179"/>
      <c r="F34" s="180"/>
      <c r="G34" s="181" t="str">
        <f t="shared" si="0"/>
        <v/>
      </c>
      <c r="H34" s="174"/>
    </row>
    <row r="35" spans="2:8" s="175" customFormat="1" ht="15" customHeight="1">
      <c r="B35" s="176">
        <v>25</v>
      </c>
      <c r="C35" s="177"/>
      <c r="D35" s="178"/>
      <c r="E35" s="179"/>
      <c r="F35" s="180"/>
      <c r="G35" s="181" t="str">
        <f t="shared" si="0"/>
        <v/>
      </c>
      <c r="H35" s="174"/>
    </row>
    <row r="36" spans="2:8" s="175" customFormat="1" ht="15" customHeight="1">
      <c r="B36" s="176">
        <v>26</v>
      </c>
      <c r="C36" s="177"/>
      <c r="D36" s="178"/>
      <c r="E36" s="179"/>
      <c r="F36" s="180"/>
      <c r="G36" s="181" t="str">
        <f t="shared" si="0"/>
        <v/>
      </c>
      <c r="H36" s="174"/>
    </row>
    <row r="37" spans="2:8" s="175" customFormat="1" ht="15" customHeight="1">
      <c r="B37" s="176">
        <v>27</v>
      </c>
      <c r="C37" s="177"/>
      <c r="D37" s="178"/>
      <c r="E37" s="179"/>
      <c r="F37" s="180"/>
      <c r="G37" s="181" t="str">
        <f t="shared" si="0"/>
        <v/>
      </c>
      <c r="H37" s="174"/>
    </row>
    <row r="38" spans="2:8" s="175" customFormat="1" ht="15" customHeight="1">
      <c r="B38" s="176">
        <v>28</v>
      </c>
      <c r="C38" s="177"/>
      <c r="D38" s="178"/>
      <c r="E38" s="179"/>
      <c r="F38" s="180"/>
      <c r="G38" s="181" t="str">
        <f t="shared" si="0"/>
        <v/>
      </c>
      <c r="H38" s="174"/>
    </row>
    <row r="39" spans="2:8" s="175" customFormat="1" ht="15" customHeight="1">
      <c r="B39" s="176">
        <v>29</v>
      </c>
      <c r="C39" s="177"/>
      <c r="D39" s="178"/>
      <c r="E39" s="179"/>
      <c r="F39" s="180"/>
      <c r="G39" s="181" t="str">
        <f t="shared" si="0"/>
        <v/>
      </c>
      <c r="H39" s="174"/>
    </row>
    <row r="40" spans="2:8" s="175" customFormat="1" ht="15" customHeight="1">
      <c r="B40" s="176">
        <v>30</v>
      </c>
      <c r="C40" s="177"/>
      <c r="D40" s="178"/>
      <c r="E40" s="179"/>
      <c r="F40" s="180"/>
      <c r="G40" s="181" t="str">
        <f t="shared" si="0"/>
        <v/>
      </c>
      <c r="H40" s="174"/>
    </row>
    <row r="41" spans="2:8" s="186" customFormat="1" ht="15" customHeight="1">
      <c r="B41" s="384" t="s">
        <v>981</v>
      </c>
      <c r="C41" s="384"/>
      <c r="D41" s="385"/>
      <c r="E41" s="182">
        <f>SUM(E11:E40)</f>
        <v>0</v>
      </c>
      <c r="F41" s="183">
        <f>IFERROR(G41/E41,0)</f>
        <v>0</v>
      </c>
      <c r="G41" s="184">
        <f>SUM(G11:G40)</f>
        <v>0</v>
      </c>
      <c r="H41" s="185"/>
    </row>
    <row r="42" spans="2:8" ht="15" customHeight="1">
      <c r="B42" s="187"/>
      <c r="C42" s="187"/>
      <c r="D42" s="187"/>
      <c r="E42" s="187"/>
      <c r="F42" s="187"/>
      <c r="G42" s="187"/>
    </row>
    <row r="43" spans="2:8" s="158" customFormat="1" ht="15" customHeight="1">
      <c r="B43" s="157"/>
      <c r="C43" s="188"/>
      <c r="D43" s="189"/>
      <c r="E43" s="189"/>
      <c r="F43" s="189"/>
      <c r="G43" s="189"/>
    </row>
    <row r="44" spans="2:8" s="158" customFormat="1" ht="14.25">
      <c r="B44" s="157"/>
      <c r="C44" s="190"/>
      <c r="D44" s="189"/>
      <c r="E44" s="189"/>
      <c r="F44" s="189"/>
      <c r="G44" s="189"/>
    </row>
    <row r="45" spans="2:8" s="158" customFormat="1" ht="14.25">
      <c r="B45" s="157"/>
      <c r="C45" s="190"/>
      <c r="D45" s="189"/>
      <c r="E45" s="189"/>
      <c r="F45" s="189"/>
      <c r="G45" s="189"/>
    </row>
    <row r="46" spans="2:8" s="158" customFormat="1" ht="14.25">
      <c r="B46" s="157"/>
      <c r="C46" s="190"/>
      <c r="D46" s="189"/>
      <c r="E46" s="189"/>
      <c r="F46" s="189"/>
      <c r="G46" s="189"/>
    </row>
    <row r="47" spans="2:8" s="158" customFormat="1" ht="14.25">
      <c r="B47" s="157"/>
      <c r="C47" s="191"/>
      <c r="D47" s="189"/>
      <c r="E47" s="189"/>
      <c r="F47" s="189"/>
      <c r="G47" s="189"/>
    </row>
    <row r="48" spans="2:8" s="158" customFormat="1" ht="14.25" hidden="1">
      <c r="B48" s="157"/>
      <c r="C48" s="157"/>
      <c r="D48" s="189"/>
      <c r="E48" s="189"/>
      <c r="F48" s="189"/>
      <c r="G48" s="189"/>
    </row>
    <row r="49" spans="2:7" s="158" customFormat="1" ht="14.25" hidden="1">
      <c r="B49" s="157"/>
      <c r="C49" s="192"/>
      <c r="D49" s="157"/>
      <c r="E49" s="157"/>
      <c r="F49" s="157"/>
      <c r="G49" s="157"/>
    </row>
    <row r="50" spans="2:7" s="158" customFormat="1" ht="14.25" hidden="1">
      <c r="B50" s="157"/>
      <c r="C50" s="157"/>
      <c r="D50" s="157"/>
      <c r="E50" s="157"/>
      <c r="F50" s="157"/>
      <c r="G50" s="157"/>
    </row>
    <row r="51" spans="2:7" s="158" customFormat="1" ht="14.25" hidden="1">
      <c r="B51" s="157"/>
      <c r="C51" s="157"/>
      <c r="D51" s="157"/>
      <c r="E51" s="157"/>
      <c r="F51" s="157"/>
      <c r="G51" s="157"/>
    </row>
    <row r="52" spans="2:7" s="158" customFormat="1" ht="14.25" hidden="1">
      <c r="B52" s="157"/>
      <c r="C52" s="157"/>
      <c r="D52" s="157"/>
      <c r="E52" s="157"/>
      <c r="F52" s="157"/>
      <c r="G52" s="157"/>
    </row>
    <row r="53" spans="2:7" s="158" customFormat="1" ht="14.25" hidden="1">
      <c r="B53" s="157"/>
      <c r="C53" s="157"/>
      <c r="D53" s="157"/>
      <c r="E53" s="157"/>
      <c r="F53" s="157"/>
      <c r="G53" s="157"/>
    </row>
    <row r="54" spans="2:7" s="158" customFormat="1" ht="14.25" hidden="1">
      <c r="B54" s="157"/>
      <c r="C54" s="157"/>
      <c r="D54" s="157"/>
      <c r="E54" s="157"/>
      <c r="F54" s="157"/>
      <c r="G54" s="157"/>
    </row>
    <row r="55" spans="2:7" s="158" customFormat="1" ht="14.25" hidden="1">
      <c r="B55" s="157"/>
      <c r="C55" s="157"/>
      <c r="D55" s="157"/>
      <c r="E55" s="157"/>
      <c r="F55" s="157"/>
      <c r="G55" s="157"/>
    </row>
    <row r="56" spans="2:7" s="158" customFormat="1" ht="14.25" hidden="1">
      <c r="B56" s="157"/>
      <c r="C56" s="157"/>
      <c r="D56" s="157"/>
      <c r="E56" s="157"/>
      <c r="F56" s="157"/>
      <c r="G56" s="157"/>
    </row>
  </sheetData>
  <mergeCells count="9">
    <mergeCell ref="B8:G8"/>
    <mergeCell ref="B9:G9"/>
    <mergeCell ref="B41:D41"/>
    <mergeCell ref="B2:G2"/>
    <mergeCell ref="B3:G3"/>
    <mergeCell ref="B4:G4"/>
    <mergeCell ref="B5:G5"/>
    <mergeCell ref="B6:G6"/>
    <mergeCell ref="B7:G7"/>
  </mergeCells>
  <printOptions horizontalCentered="1"/>
  <pageMargins left="0.78740157480314965" right="0.78740157480314965" top="0.78740157480314965" bottom="0.78740157480314965" header="0.39370078740157483" footer="0.39370078740157483"/>
  <pageSetup paperSize="9" scale="64" fitToHeight="0" orientation="portrait" horizontalDpi="4294967295" verticalDpi="4294967295" r:id="rId1"/>
  <headerFooter scaleWithDoc="0">
    <oddFooter>&amp;C________________________________________Carimbo e Assinatura do Responsável Técnico&amp;RPágina &amp;P de &amp;N</oddFooter>
  </headerFooter>
  <drawing r:id="rId2"/>
</worksheet>
</file>

<file path=xl/worksheets/sheet8.xml><?xml version="1.0" encoding="utf-8"?>
<worksheet xmlns="http://schemas.openxmlformats.org/spreadsheetml/2006/main" xmlns:r="http://schemas.openxmlformats.org/officeDocument/2006/relationships">
  <sheetPr>
    <tabColor theme="9" tint="0.79998168889431442"/>
    <pageSetUpPr fitToPage="1"/>
  </sheetPr>
  <dimension ref="A1:H57"/>
  <sheetViews>
    <sheetView showGridLines="0" zoomScale="80" zoomScaleNormal="80" zoomScaleSheetLayoutView="80" zoomScalePageLayoutView="80" workbookViewId="0">
      <selection activeCell="B42" sqref="B42"/>
    </sheetView>
  </sheetViews>
  <sheetFormatPr defaultColWidth="0" defaultRowHeight="15"/>
  <cols>
    <col min="1" max="1" width="1.7109375" style="159" customWidth="1"/>
    <col min="2" max="2" width="6.7109375" style="157" customWidth="1"/>
    <col min="3" max="3" width="50.7109375" style="157" customWidth="1"/>
    <col min="4" max="4" width="30.7109375" style="157" customWidth="1"/>
    <col min="5" max="6" width="15.7109375" style="157" customWidth="1"/>
    <col min="7" max="7" width="1.7109375" style="158" customWidth="1"/>
    <col min="8" max="8" width="0" style="159" hidden="1" customWidth="1"/>
    <col min="9" max="16384" width="9.140625" style="159" hidden="1"/>
  </cols>
  <sheetData>
    <row r="1" spans="2:7" ht="9.9499999999999993" customHeight="1"/>
    <row r="2" spans="2:7" s="160" customFormat="1" ht="45" customHeight="1">
      <c r="B2" s="397" t="s">
        <v>1024</v>
      </c>
      <c r="C2" s="386"/>
      <c r="D2" s="386"/>
      <c r="E2" s="386"/>
      <c r="F2" s="386"/>
    </row>
    <row r="3" spans="2:7" s="160" customFormat="1" ht="20.100000000000001" customHeight="1">
      <c r="B3" s="387" t="s">
        <v>942</v>
      </c>
      <c r="C3" s="387"/>
      <c r="D3" s="387"/>
      <c r="E3" s="387"/>
      <c r="F3" s="387"/>
      <c r="G3" s="161"/>
    </row>
    <row r="4" spans="2:7" s="162" customFormat="1" ht="15" customHeight="1">
      <c r="B4" s="388" t="s">
        <v>943</v>
      </c>
      <c r="C4" s="389"/>
      <c r="D4" s="389"/>
      <c r="E4" s="389"/>
      <c r="F4" s="390"/>
    </row>
    <row r="5" spans="2:7" s="162" customFormat="1" ht="15" customHeight="1">
      <c r="B5" s="391" t="s">
        <v>947</v>
      </c>
      <c r="C5" s="392"/>
      <c r="D5" s="392"/>
      <c r="E5" s="392"/>
      <c r="F5" s="393"/>
    </row>
    <row r="6" spans="2:7" s="162" customFormat="1" ht="15" customHeight="1">
      <c r="B6" s="391" t="s">
        <v>948</v>
      </c>
      <c r="C6" s="392"/>
      <c r="D6" s="392"/>
      <c r="E6" s="392"/>
      <c r="F6" s="393"/>
    </row>
    <row r="7" spans="2:7" s="162" customFormat="1" ht="15" customHeight="1">
      <c r="B7" s="394" t="s">
        <v>949</v>
      </c>
      <c r="C7" s="395"/>
      <c r="D7" s="395"/>
      <c r="E7" s="395"/>
      <c r="F7" s="396"/>
    </row>
    <row r="8" spans="2:7" s="162" customFormat="1" ht="15" customHeight="1">
      <c r="B8" s="380" t="s">
        <v>951</v>
      </c>
      <c r="C8" s="381"/>
      <c r="D8" s="381"/>
      <c r="E8" s="381"/>
      <c r="F8" s="382"/>
    </row>
    <row r="9" spans="2:7" ht="15" customHeight="1">
      <c r="B9" s="383" t="s">
        <v>1031</v>
      </c>
      <c r="C9" s="383"/>
      <c r="D9" s="383"/>
      <c r="E9" s="383"/>
      <c r="F9" s="383"/>
    </row>
    <row r="10" spans="2:7" s="167" customFormat="1" ht="30" customHeight="1" thickBot="1">
      <c r="B10" s="163" t="s">
        <v>952</v>
      </c>
      <c r="C10" s="163" t="s">
        <v>1026</v>
      </c>
      <c r="D10" s="164" t="s">
        <v>1027</v>
      </c>
      <c r="E10" s="165" t="s">
        <v>1032</v>
      </c>
      <c r="F10" s="166" t="s">
        <v>1033</v>
      </c>
      <c r="G10" s="158"/>
    </row>
    <row r="11" spans="2:7" s="175" customFormat="1" ht="15" customHeight="1">
      <c r="B11" s="168">
        <v>1</v>
      </c>
      <c r="C11" s="193"/>
      <c r="D11" s="170"/>
      <c r="E11" s="171"/>
      <c r="F11" s="172"/>
      <c r="G11" s="174"/>
    </row>
    <row r="12" spans="2:7" s="175" customFormat="1" ht="15" customHeight="1">
      <c r="B12" s="176">
        <v>2</v>
      </c>
      <c r="C12" s="194"/>
      <c r="D12" s="178"/>
      <c r="E12" s="179"/>
      <c r="F12" s="180"/>
      <c r="G12" s="174"/>
    </row>
    <row r="13" spans="2:7" s="175" customFormat="1" ht="15" customHeight="1">
      <c r="B13" s="176">
        <v>3</v>
      </c>
      <c r="C13" s="194"/>
      <c r="D13" s="178"/>
      <c r="E13" s="179"/>
      <c r="F13" s="180"/>
      <c r="G13" s="174"/>
    </row>
    <row r="14" spans="2:7" s="175" customFormat="1" ht="15" customHeight="1">
      <c r="B14" s="176">
        <v>4</v>
      </c>
      <c r="C14" s="194"/>
      <c r="D14" s="178"/>
      <c r="E14" s="179"/>
      <c r="F14" s="180"/>
      <c r="G14" s="174"/>
    </row>
    <row r="15" spans="2:7" s="175" customFormat="1" ht="15" customHeight="1">
      <c r="B15" s="176">
        <v>5</v>
      </c>
      <c r="C15" s="194"/>
      <c r="D15" s="178"/>
      <c r="E15" s="179"/>
      <c r="F15" s="180"/>
      <c r="G15" s="174"/>
    </row>
    <row r="16" spans="2:7" s="175" customFormat="1" ht="15" customHeight="1">
      <c r="B16" s="176">
        <v>6</v>
      </c>
      <c r="C16" s="194"/>
      <c r="D16" s="178"/>
      <c r="E16" s="179"/>
      <c r="F16" s="180"/>
      <c r="G16" s="174"/>
    </row>
    <row r="17" spans="2:7" s="175" customFormat="1" ht="15" customHeight="1">
      <c r="B17" s="176">
        <v>7</v>
      </c>
      <c r="C17" s="194"/>
      <c r="D17" s="178"/>
      <c r="E17" s="179"/>
      <c r="F17" s="180"/>
      <c r="G17" s="174"/>
    </row>
    <row r="18" spans="2:7" s="175" customFormat="1" ht="15" customHeight="1">
      <c r="B18" s="176">
        <v>8</v>
      </c>
      <c r="C18" s="194"/>
      <c r="D18" s="178"/>
      <c r="E18" s="179"/>
      <c r="F18" s="180"/>
      <c r="G18" s="174"/>
    </row>
    <row r="19" spans="2:7" s="175" customFormat="1" ht="15" customHeight="1">
      <c r="B19" s="176">
        <v>9</v>
      </c>
      <c r="C19" s="194"/>
      <c r="D19" s="178"/>
      <c r="E19" s="179"/>
      <c r="F19" s="180"/>
      <c r="G19" s="174"/>
    </row>
    <row r="20" spans="2:7" s="175" customFormat="1" ht="15" customHeight="1">
      <c r="B20" s="176">
        <v>10</v>
      </c>
      <c r="C20" s="194"/>
      <c r="D20" s="178"/>
      <c r="E20" s="179"/>
      <c r="F20" s="180"/>
      <c r="G20" s="174"/>
    </row>
    <row r="21" spans="2:7" s="175" customFormat="1" ht="15" customHeight="1">
      <c r="B21" s="176">
        <v>11</v>
      </c>
      <c r="C21" s="194"/>
      <c r="D21" s="178"/>
      <c r="E21" s="179"/>
      <c r="F21" s="180"/>
      <c r="G21" s="174"/>
    </row>
    <row r="22" spans="2:7" s="175" customFormat="1" ht="15" customHeight="1">
      <c r="B22" s="176">
        <v>12</v>
      </c>
      <c r="C22" s="194"/>
      <c r="D22" s="178"/>
      <c r="E22" s="179"/>
      <c r="F22" s="180"/>
      <c r="G22" s="174"/>
    </row>
    <row r="23" spans="2:7" s="175" customFormat="1" ht="15" customHeight="1">
      <c r="B23" s="176">
        <v>13</v>
      </c>
      <c r="C23" s="194"/>
      <c r="D23" s="178"/>
      <c r="E23" s="179"/>
      <c r="F23" s="180"/>
      <c r="G23" s="174"/>
    </row>
    <row r="24" spans="2:7" s="175" customFormat="1" ht="15" customHeight="1">
      <c r="B24" s="176">
        <v>14</v>
      </c>
      <c r="C24" s="194"/>
      <c r="D24" s="178"/>
      <c r="E24" s="179"/>
      <c r="F24" s="180"/>
      <c r="G24" s="174"/>
    </row>
    <row r="25" spans="2:7" s="175" customFormat="1" ht="15" customHeight="1">
      <c r="B25" s="176">
        <v>15</v>
      </c>
      <c r="C25" s="194"/>
      <c r="D25" s="178"/>
      <c r="E25" s="179"/>
      <c r="F25" s="180"/>
      <c r="G25" s="174"/>
    </row>
    <row r="26" spans="2:7" s="175" customFormat="1" ht="15" customHeight="1">
      <c r="B26" s="176">
        <v>16</v>
      </c>
      <c r="C26" s="194"/>
      <c r="D26" s="178"/>
      <c r="E26" s="179"/>
      <c r="F26" s="180"/>
      <c r="G26" s="174"/>
    </row>
    <row r="27" spans="2:7" s="175" customFormat="1" ht="15" customHeight="1">
      <c r="B27" s="176">
        <v>17</v>
      </c>
      <c r="C27" s="194"/>
      <c r="D27" s="178"/>
      <c r="E27" s="179"/>
      <c r="F27" s="180"/>
      <c r="G27" s="174"/>
    </row>
    <row r="28" spans="2:7" s="175" customFormat="1" ht="15" customHeight="1">
      <c r="B28" s="176">
        <v>18</v>
      </c>
      <c r="C28" s="194"/>
      <c r="D28" s="178"/>
      <c r="E28" s="179"/>
      <c r="F28" s="180"/>
      <c r="G28" s="174"/>
    </row>
    <row r="29" spans="2:7" s="175" customFormat="1" ht="15" customHeight="1">
      <c r="B29" s="176">
        <v>19</v>
      </c>
      <c r="C29" s="194"/>
      <c r="D29" s="178"/>
      <c r="E29" s="179"/>
      <c r="F29" s="180"/>
      <c r="G29" s="174"/>
    </row>
    <row r="30" spans="2:7" s="175" customFormat="1" ht="15" customHeight="1">
      <c r="B30" s="176">
        <v>20</v>
      </c>
      <c r="C30" s="194"/>
      <c r="D30" s="178"/>
      <c r="E30" s="179"/>
      <c r="F30" s="180"/>
      <c r="G30" s="174"/>
    </row>
    <row r="31" spans="2:7" s="175" customFormat="1" ht="15" customHeight="1">
      <c r="B31" s="176">
        <v>21</v>
      </c>
      <c r="C31" s="194"/>
      <c r="D31" s="178"/>
      <c r="E31" s="179"/>
      <c r="F31" s="180"/>
      <c r="G31" s="174"/>
    </row>
    <row r="32" spans="2:7" s="175" customFormat="1" ht="15" customHeight="1">
      <c r="B32" s="176">
        <v>22</v>
      </c>
      <c r="C32" s="194"/>
      <c r="D32" s="178"/>
      <c r="E32" s="179"/>
      <c r="F32" s="180"/>
      <c r="G32" s="174"/>
    </row>
    <row r="33" spans="2:7" s="175" customFormat="1" ht="15" customHeight="1">
      <c r="B33" s="176">
        <v>23</v>
      </c>
      <c r="C33" s="194"/>
      <c r="D33" s="178"/>
      <c r="E33" s="179"/>
      <c r="F33" s="180"/>
      <c r="G33" s="174"/>
    </row>
    <row r="34" spans="2:7" s="175" customFormat="1" ht="15" customHeight="1">
      <c r="B34" s="176">
        <v>24</v>
      </c>
      <c r="C34" s="194"/>
      <c r="D34" s="178"/>
      <c r="E34" s="179"/>
      <c r="F34" s="180"/>
      <c r="G34" s="174"/>
    </row>
    <row r="35" spans="2:7" s="175" customFormat="1" ht="15" customHeight="1">
      <c r="B35" s="176">
        <v>25</v>
      </c>
      <c r="C35" s="194"/>
      <c r="D35" s="178"/>
      <c r="E35" s="179"/>
      <c r="F35" s="180"/>
      <c r="G35" s="174"/>
    </row>
    <row r="36" spans="2:7" s="175" customFormat="1" ht="15" customHeight="1">
      <c r="B36" s="176">
        <v>26</v>
      </c>
      <c r="C36" s="194"/>
      <c r="D36" s="178"/>
      <c r="E36" s="179"/>
      <c r="F36" s="180"/>
      <c r="G36" s="174"/>
    </row>
    <row r="37" spans="2:7" s="175" customFormat="1" ht="15" customHeight="1">
      <c r="B37" s="176">
        <v>27</v>
      </c>
      <c r="C37" s="194"/>
      <c r="D37" s="178"/>
      <c r="E37" s="179"/>
      <c r="F37" s="180"/>
      <c r="G37" s="174"/>
    </row>
    <row r="38" spans="2:7" s="175" customFormat="1" ht="15" customHeight="1">
      <c r="B38" s="176">
        <v>28</v>
      </c>
      <c r="C38" s="194"/>
      <c r="D38" s="178"/>
      <c r="E38" s="179"/>
      <c r="F38" s="180"/>
      <c r="G38" s="174"/>
    </row>
    <row r="39" spans="2:7" s="175" customFormat="1" ht="15" customHeight="1">
      <c r="B39" s="176">
        <v>29</v>
      </c>
      <c r="C39" s="194"/>
      <c r="D39" s="178"/>
      <c r="E39" s="179"/>
      <c r="F39" s="180"/>
      <c r="G39" s="174"/>
    </row>
    <row r="40" spans="2:7" s="175" customFormat="1" ht="15" customHeight="1">
      <c r="B40" s="176">
        <v>30</v>
      </c>
      <c r="C40" s="194"/>
      <c r="D40" s="178"/>
      <c r="E40" s="179"/>
      <c r="F40" s="180"/>
      <c r="G40" s="174"/>
    </row>
    <row r="41" spans="2:7" s="186" customFormat="1" ht="15" customHeight="1">
      <c r="B41" s="384" t="s">
        <v>981</v>
      </c>
      <c r="C41" s="384"/>
      <c r="D41" s="385"/>
      <c r="E41" s="182">
        <f>SUM(E11:E40)</f>
        <v>0</v>
      </c>
      <c r="F41" s="183">
        <f>IFERROR(SUMPRODUCT(E11:E40,F11:F40)/E41,0)</f>
        <v>0</v>
      </c>
      <c r="G41" s="185"/>
    </row>
    <row r="42" spans="2:7" ht="15" customHeight="1">
      <c r="B42" s="187"/>
      <c r="C42" s="187"/>
      <c r="D42" s="187"/>
      <c r="E42" s="187"/>
      <c r="F42" s="187"/>
    </row>
    <row r="43" spans="2:7" ht="15" customHeight="1">
      <c r="B43" s="187"/>
      <c r="C43" s="195"/>
      <c r="D43" s="187"/>
      <c r="E43" s="187"/>
      <c r="F43" s="187"/>
      <c r="G43" s="196"/>
    </row>
    <row r="44" spans="2:7" ht="15" customHeight="1">
      <c r="C44" s="189"/>
      <c r="D44" s="189"/>
      <c r="E44" s="189"/>
      <c r="F44" s="189"/>
    </row>
    <row r="45" spans="2:7">
      <c r="C45" s="197"/>
      <c r="D45" s="189"/>
      <c r="E45" s="189"/>
      <c r="F45" s="189"/>
    </row>
    <row r="46" spans="2:7">
      <c r="C46" s="191"/>
      <c r="D46" s="189"/>
      <c r="E46" s="189"/>
      <c r="F46" s="189"/>
    </row>
    <row r="47" spans="2:7">
      <c r="C47" s="191"/>
      <c r="D47" s="189"/>
      <c r="E47" s="189"/>
      <c r="F47" s="189"/>
    </row>
    <row r="48" spans="2:7">
      <c r="C48" s="191"/>
      <c r="D48" s="189"/>
      <c r="E48" s="189"/>
      <c r="F48" s="189"/>
    </row>
    <row r="49" spans="3:6" hidden="1">
      <c r="D49" s="189"/>
      <c r="E49" s="189"/>
      <c r="F49" s="189"/>
    </row>
    <row r="50" spans="3:6" hidden="1">
      <c r="C50" s="192"/>
    </row>
    <row r="51" spans="3:6" hidden="1"/>
    <row r="52" spans="3:6" hidden="1"/>
    <row r="53" spans="3:6" hidden="1"/>
    <row r="54" spans="3:6" hidden="1"/>
    <row r="55" spans="3:6" hidden="1"/>
    <row r="56" spans="3:6" hidden="1"/>
    <row r="57" spans="3:6" hidden="1"/>
  </sheetData>
  <mergeCells count="9">
    <mergeCell ref="B8:F8"/>
    <mergeCell ref="B9:F9"/>
    <mergeCell ref="B41:D41"/>
    <mergeCell ref="B2:F2"/>
    <mergeCell ref="B3:F3"/>
    <mergeCell ref="B4:F4"/>
    <mergeCell ref="B5:F5"/>
    <mergeCell ref="B6:F6"/>
    <mergeCell ref="B7:F7"/>
  </mergeCells>
  <printOptions horizontalCentered="1"/>
  <pageMargins left="0.78740157480314965" right="0.78740157480314965" top="0.78740157480314965" bottom="0.78740157480314965" header="0.39370078740157483" footer="0.39370078740157483"/>
  <pageSetup paperSize="9" scale="72" fitToHeight="0" orientation="portrait" horizontalDpi="4294967295" verticalDpi="4294967295" r:id="rId1"/>
  <headerFooter scaleWithDoc="0">
    <oddFooter>&amp;C________________________________________Carimbo e Assinatura do Responsável Técnico&amp;RPágina &amp;P de &amp;N</oddFooter>
  </headerFooter>
  <drawing r:id="rId2"/>
</worksheet>
</file>

<file path=xl/worksheets/sheet9.xml><?xml version="1.0" encoding="utf-8"?>
<worksheet xmlns="http://schemas.openxmlformats.org/spreadsheetml/2006/main" xmlns:r="http://schemas.openxmlformats.org/officeDocument/2006/relationships">
  <dimension ref="A1:E855"/>
  <sheetViews>
    <sheetView workbookViewId="0">
      <selection activeCell="B1" sqref="B1:B1048576"/>
    </sheetView>
  </sheetViews>
  <sheetFormatPr defaultRowHeight="15" customHeight="1"/>
  <cols>
    <col min="1" max="1" width="30" bestFit="1" customWidth="1"/>
    <col min="2" max="2" width="61.140625" bestFit="1" customWidth="1"/>
    <col min="3" max="3" width="34" bestFit="1" customWidth="1"/>
    <col min="4" max="4" width="25" bestFit="1" customWidth="1"/>
  </cols>
  <sheetData>
    <row r="1" spans="1:5" s="1" customFormat="1" ht="15" customHeight="1">
      <c r="A1" s="5" t="s">
        <v>75</v>
      </c>
      <c r="B1" s="5" t="s">
        <v>76</v>
      </c>
      <c r="C1" s="5" t="s">
        <v>77</v>
      </c>
      <c r="D1" s="5" t="s">
        <v>78</v>
      </c>
      <c r="E1" s="5" t="s">
        <v>933</v>
      </c>
    </row>
    <row r="2" spans="1:5" ht="15" customHeight="1">
      <c r="A2" s="6" t="s">
        <v>79</v>
      </c>
      <c r="B2" s="7" t="s">
        <v>1034</v>
      </c>
      <c r="C2" s="7" t="s">
        <v>51</v>
      </c>
      <c r="D2" s="8" t="s">
        <v>68</v>
      </c>
      <c r="E2" t="s">
        <v>934</v>
      </c>
    </row>
    <row r="3" spans="1:5" ht="15" customHeight="1">
      <c r="A3" s="6" t="s">
        <v>80</v>
      </c>
      <c r="B3" s="7" t="s">
        <v>1035</v>
      </c>
      <c r="C3" s="7" t="s">
        <v>52</v>
      </c>
      <c r="D3" s="8" t="s">
        <v>69</v>
      </c>
      <c r="E3" t="s">
        <v>935</v>
      </c>
    </row>
    <row r="4" spans="1:5" ht="15" customHeight="1">
      <c r="A4" s="6" t="s">
        <v>81</v>
      </c>
      <c r="B4" s="7" t="s">
        <v>2</v>
      </c>
      <c r="C4" s="7" t="s">
        <v>53</v>
      </c>
      <c r="D4" s="8" t="s">
        <v>70</v>
      </c>
      <c r="E4" t="s">
        <v>936</v>
      </c>
    </row>
    <row r="5" spans="1:5" ht="15" customHeight="1">
      <c r="A5" s="6" t="s">
        <v>82</v>
      </c>
      <c r="B5" s="7" t="s">
        <v>3</v>
      </c>
      <c r="C5" s="7" t="s">
        <v>54</v>
      </c>
      <c r="D5" s="8" t="s">
        <v>71</v>
      </c>
      <c r="E5" t="s">
        <v>937</v>
      </c>
    </row>
    <row r="6" spans="1:5" ht="15" customHeight="1">
      <c r="A6" s="6" t="s">
        <v>83</v>
      </c>
      <c r="B6" s="7" t="s">
        <v>4</v>
      </c>
      <c r="C6" s="7" t="s">
        <v>55</v>
      </c>
      <c r="D6" s="8" t="s">
        <v>72</v>
      </c>
      <c r="E6" t="s">
        <v>938</v>
      </c>
    </row>
    <row r="7" spans="1:5" ht="15" customHeight="1">
      <c r="A7" s="6" t="s">
        <v>84</v>
      </c>
      <c r="B7" s="7" t="s">
        <v>5</v>
      </c>
      <c r="C7" s="7" t="s">
        <v>56</v>
      </c>
      <c r="D7" s="7"/>
      <c r="E7" t="s">
        <v>939</v>
      </c>
    </row>
    <row r="8" spans="1:5" ht="15" customHeight="1">
      <c r="A8" s="6" t="s">
        <v>85</v>
      </c>
      <c r="B8" s="7" t="s">
        <v>6</v>
      </c>
      <c r="C8" s="7" t="s">
        <v>57</v>
      </c>
      <c r="D8" s="7"/>
      <c r="E8" t="s">
        <v>940</v>
      </c>
    </row>
    <row r="9" spans="1:5" ht="15" customHeight="1">
      <c r="A9" s="6" t="s">
        <v>86</v>
      </c>
      <c r="B9" s="7" t="s">
        <v>7</v>
      </c>
      <c r="C9" s="7" t="s">
        <v>58</v>
      </c>
      <c r="D9" s="7"/>
    </row>
    <row r="10" spans="1:5" ht="15" customHeight="1">
      <c r="A10" s="6" t="s">
        <v>87</v>
      </c>
      <c r="B10" s="7" t="s">
        <v>8</v>
      </c>
      <c r="C10" s="7" t="s">
        <v>59</v>
      </c>
      <c r="D10" s="7"/>
    </row>
    <row r="11" spans="1:5" ht="15" customHeight="1">
      <c r="A11" s="6" t="s">
        <v>88</v>
      </c>
      <c r="B11" s="7" t="s">
        <v>9</v>
      </c>
      <c r="C11" s="7" t="s">
        <v>60</v>
      </c>
      <c r="D11" s="7"/>
    </row>
    <row r="12" spans="1:5" ht="15" customHeight="1">
      <c r="A12" s="6" t="s">
        <v>89</v>
      </c>
      <c r="B12" s="7" t="s">
        <v>10</v>
      </c>
      <c r="C12" s="7" t="s">
        <v>61</v>
      </c>
      <c r="D12" s="7"/>
    </row>
    <row r="13" spans="1:5" ht="15" customHeight="1">
      <c r="A13" s="6" t="s">
        <v>90</v>
      </c>
      <c r="B13" s="7" t="s">
        <v>11</v>
      </c>
      <c r="C13" s="7" t="s">
        <v>62</v>
      </c>
      <c r="D13" s="7"/>
    </row>
    <row r="14" spans="1:5" ht="15" customHeight="1">
      <c r="A14" s="6" t="s">
        <v>91</v>
      </c>
      <c r="B14" s="7" t="s">
        <v>12</v>
      </c>
      <c r="C14" s="7" t="s">
        <v>63</v>
      </c>
      <c r="D14" s="7"/>
    </row>
    <row r="15" spans="1:5" ht="15" customHeight="1">
      <c r="A15" s="6" t="s">
        <v>92</v>
      </c>
      <c r="B15" s="7" t="s">
        <v>13</v>
      </c>
      <c r="C15" s="7" t="s">
        <v>64</v>
      </c>
      <c r="D15" s="7"/>
    </row>
    <row r="16" spans="1:5" ht="15" customHeight="1">
      <c r="A16" s="6" t="s">
        <v>93</v>
      </c>
      <c r="B16" s="7" t="s">
        <v>14</v>
      </c>
      <c r="C16" s="7"/>
      <c r="D16" s="7"/>
    </row>
    <row r="17" spans="1:4" ht="15" customHeight="1">
      <c r="A17" s="6" t="s">
        <v>94</v>
      </c>
      <c r="B17" s="7" t="s">
        <v>15</v>
      </c>
      <c r="C17" s="7"/>
      <c r="D17" s="7"/>
    </row>
    <row r="18" spans="1:4" ht="15" customHeight="1">
      <c r="A18" s="6" t="s">
        <v>95</v>
      </c>
      <c r="B18" s="7" t="s">
        <v>16</v>
      </c>
      <c r="C18" s="7"/>
      <c r="D18" s="7"/>
    </row>
    <row r="19" spans="1:4" ht="15" customHeight="1">
      <c r="A19" s="6" t="s">
        <v>96</v>
      </c>
      <c r="B19" s="7" t="s">
        <v>17</v>
      </c>
      <c r="C19" s="7"/>
      <c r="D19" s="7"/>
    </row>
    <row r="20" spans="1:4" ht="15" customHeight="1">
      <c r="A20" s="6" t="s">
        <v>97</v>
      </c>
      <c r="B20" s="7" t="s">
        <v>18</v>
      </c>
      <c r="C20" s="7"/>
      <c r="D20" s="7"/>
    </row>
    <row r="21" spans="1:4" ht="15" customHeight="1">
      <c r="A21" s="6" t="s">
        <v>98</v>
      </c>
      <c r="B21" s="7" t="s">
        <v>19</v>
      </c>
      <c r="C21" s="7"/>
      <c r="D21" s="7"/>
    </row>
    <row r="22" spans="1:4" ht="15" customHeight="1">
      <c r="A22" s="6" t="s">
        <v>99</v>
      </c>
      <c r="B22" s="7" t="s">
        <v>20</v>
      </c>
      <c r="C22" s="7"/>
      <c r="D22" s="7"/>
    </row>
    <row r="23" spans="1:4" ht="15" customHeight="1">
      <c r="A23" s="6" t="s">
        <v>100</v>
      </c>
      <c r="B23" s="7" t="s">
        <v>21</v>
      </c>
      <c r="C23" s="7"/>
      <c r="D23" s="7"/>
    </row>
    <row r="24" spans="1:4" ht="15" customHeight="1">
      <c r="A24" s="6" t="s">
        <v>101</v>
      </c>
      <c r="B24" s="7" t="s">
        <v>22</v>
      </c>
      <c r="C24" s="7"/>
      <c r="D24" s="7"/>
    </row>
    <row r="25" spans="1:4" ht="15" customHeight="1">
      <c r="A25" s="6" t="s">
        <v>102</v>
      </c>
      <c r="B25" s="7" t="s">
        <v>23</v>
      </c>
      <c r="C25" s="7"/>
      <c r="D25" s="7"/>
    </row>
    <row r="26" spans="1:4" ht="15" customHeight="1">
      <c r="A26" s="6" t="s">
        <v>103</v>
      </c>
      <c r="B26" s="7" t="s">
        <v>24</v>
      </c>
      <c r="C26" s="7"/>
      <c r="D26" s="7"/>
    </row>
    <row r="27" spans="1:4" ht="15" customHeight="1">
      <c r="A27" s="6" t="s">
        <v>104</v>
      </c>
      <c r="B27" s="7" t="s">
        <v>25</v>
      </c>
      <c r="C27" s="7"/>
      <c r="D27" s="7"/>
    </row>
    <row r="28" spans="1:4" ht="15" customHeight="1">
      <c r="A28" s="6" t="s">
        <v>105</v>
      </c>
      <c r="B28" s="7" t="s">
        <v>26</v>
      </c>
      <c r="C28" s="7"/>
      <c r="D28" s="7"/>
    </row>
    <row r="29" spans="1:4" ht="15" customHeight="1">
      <c r="A29" s="6" t="s">
        <v>106</v>
      </c>
      <c r="B29" s="7" t="s">
        <v>27</v>
      </c>
      <c r="C29" s="7"/>
      <c r="D29" s="7"/>
    </row>
    <row r="30" spans="1:4" ht="15" customHeight="1">
      <c r="A30" s="6" t="s">
        <v>107</v>
      </c>
      <c r="B30" s="7" t="s">
        <v>28</v>
      </c>
      <c r="C30" s="7"/>
      <c r="D30" s="7"/>
    </row>
    <row r="31" spans="1:4" ht="15" customHeight="1">
      <c r="A31" s="6" t="s">
        <v>108</v>
      </c>
      <c r="B31" s="7" t="s">
        <v>29</v>
      </c>
      <c r="C31" s="7"/>
      <c r="D31" s="7"/>
    </row>
    <row r="32" spans="1:4" ht="15" customHeight="1">
      <c r="A32" s="6" t="s">
        <v>109</v>
      </c>
      <c r="B32" s="7" t="s">
        <v>30</v>
      </c>
      <c r="C32" s="7"/>
      <c r="D32" s="7"/>
    </row>
    <row r="33" spans="1:4" ht="15" customHeight="1">
      <c r="A33" s="6" t="s">
        <v>110</v>
      </c>
      <c r="B33" s="7" t="s">
        <v>31</v>
      </c>
      <c r="C33" s="7"/>
      <c r="D33" s="7"/>
    </row>
    <row r="34" spans="1:4" ht="15" customHeight="1">
      <c r="A34" s="6" t="s">
        <v>111</v>
      </c>
      <c r="B34" s="7" t="s">
        <v>32</v>
      </c>
      <c r="C34" s="7"/>
      <c r="D34" s="7"/>
    </row>
    <row r="35" spans="1:4" ht="15" customHeight="1">
      <c r="A35" s="6" t="s">
        <v>112</v>
      </c>
      <c r="B35" s="7" t="s">
        <v>33</v>
      </c>
      <c r="C35" s="7"/>
      <c r="D35" s="7"/>
    </row>
    <row r="36" spans="1:4" ht="15" customHeight="1">
      <c r="A36" s="6" t="s">
        <v>113</v>
      </c>
      <c r="B36" s="7" t="s">
        <v>34</v>
      </c>
      <c r="C36" s="7"/>
      <c r="D36" s="7"/>
    </row>
    <row r="37" spans="1:4" ht="15" customHeight="1">
      <c r="A37" s="6" t="s">
        <v>114</v>
      </c>
      <c r="B37" s="7" t="s">
        <v>35</v>
      </c>
      <c r="C37" s="7"/>
      <c r="D37" s="7"/>
    </row>
    <row r="38" spans="1:4" ht="15" customHeight="1">
      <c r="A38" s="6" t="s">
        <v>115</v>
      </c>
      <c r="B38" s="7" t="s">
        <v>36</v>
      </c>
      <c r="C38" s="7"/>
      <c r="D38" s="7"/>
    </row>
    <row r="39" spans="1:4" ht="15" customHeight="1">
      <c r="A39" s="6" t="s">
        <v>116</v>
      </c>
      <c r="B39" s="7" t="s">
        <v>37</v>
      </c>
      <c r="C39" s="7"/>
      <c r="D39" s="7"/>
    </row>
    <row r="40" spans="1:4" ht="15" customHeight="1">
      <c r="A40" s="6" t="s">
        <v>117</v>
      </c>
      <c r="B40" s="7" t="s">
        <v>38</v>
      </c>
      <c r="C40" s="7"/>
      <c r="D40" s="7"/>
    </row>
    <row r="41" spans="1:4" ht="15" customHeight="1">
      <c r="A41" s="6" t="s">
        <v>118</v>
      </c>
      <c r="B41" s="7" t="s">
        <v>38</v>
      </c>
      <c r="C41" s="7"/>
      <c r="D41" s="7"/>
    </row>
    <row r="42" spans="1:4" ht="15" customHeight="1">
      <c r="A42" s="6" t="s">
        <v>119</v>
      </c>
      <c r="B42" s="7" t="s">
        <v>39</v>
      </c>
      <c r="C42" s="7"/>
      <c r="D42" s="7"/>
    </row>
    <row r="43" spans="1:4" ht="15" customHeight="1">
      <c r="A43" s="6" t="s">
        <v>120</v>
      </c>
      <c r="B43" s="7" t="s">
        <v>40</v>
      </c>
      <c r="C43" s="7"/>
      <c r="D43" s="7"/>
    </row>
    <row r="44" spans="1:4" ht="15" customHeight="1">
      <c r="A44" s="6" t="s">
        <v>121</v>
      </c>
      <c r="B44" s="7" t="s">
        <v>41</v>
      </c>
      <c r="C44" s="7"/>
      <c r="D44" s="7"/>
    </row>
    <row r="45" spans="1:4" ht="15" customHeight="1">
      <c r="A45" s="6" t="s">
        <v>122</v>
      </c>
      <c r="B45" s="7" t="s">
        <v>42</v>
      </c>
      <c r="C45" s="7"/>
      <c r="D45" s="7"/>
    </row>
    <row r="46" spans="1:4" ht="15" customHeight="1">
      <c r="A46" s="6" t="s">
        <v>123</v>
      </c>
      <c r="B46" s="7" t="s">
        <v>43</v>
      </c>
      <c r="C46" s="7"/>
      <c r="D46" s="7"/>
    </row>
    <row r="47" spans="1:4" ht="15" customHeight="1">
      <c r="A47" s="6" t="s">
        <v>124</v>
      </c>
      <c r="B47" s="7" t="s">
        <v>44</v>
      </c>
      <c r="C47" s="7"/>
      <c r="D47" s="7"/>
    </row>
    <row r="48" spans="1:4" ht="15" customHeight="1">
      <c r="A48" s="6" t="s">
        <v>125</v>
      </c>
      <c r="B48" s="7" t="s">
        <v>45</v>
      </c>
      <c r="C48" s="7"/>
      <c r="D48" s="7"/>
    </row>
    <row r="49" spans="1:4" ht="15" customHeight="1">
      <c r="A49" s="6" t="s">
        <v>126</v>
      </c>
      <c r="B49" s="7" t="s">
        <v>46</v>
      </c>
      <c r="C49" s="7"/>
      <c r="D49" s="7"/>
    </row>
    <row r="50" spans="1:4" ht="15" customHeight="1">
      <c r="A50" s="6" t="s">
        <v>127</v>
      </c>
      <c r="B50" s="7" t="s">
        <v>47</v>
      </c>
      <c r="C50" s="7"/>
      <c r="D50" s="7"/>
    </row>
    <row r="51" spans="1:4" ht="15" customHeight="1">
      <c r="A51" s="6" t="s">
        <v>128</v>
      </c>
      <c r="B51" s="7" t="s">
        <v>48</v>
      </c>
      <c r="C51" s="7"/>
      <c r="D51" s="7"/>
    </row>
    <row r="52" spans="1:4" ht="15" customHeight="1">
      <c r="A52" s="6" t="s">
        <v>129</v>
      </c>
      <c r="B52" s="7" t="s">
        <v>49</v>
      </c>
      <c r="C52" s="7"/>
      <c r="D52" s="7"/>
    </row>
    <row r="53" spans="1:4" ht="15" customHeight="1">
      <c r="A53" s="6" t="s">
        <v>130</v>
      </c>
      <c r="B53" s="7"/>
      <c r="C53" s="7"/>
      <c r="D53" s="7"/>
    </row>
    <row r="54" spans="1:4" ht="15" customHeight="1">
      <c r="A54" s="6" t="s">
        <v>131</v>
      </c>
      <c r="B54" s="7"/>
      <c r="C54" s="7"/>
      <c r="D54" s="7"/>
    </row>
    <row r="55" spans="1:4" ht="15" customHeight="1">
      <c r="A55" s="6" t="s">
        <v>132</v>
      </c>
      <c r="B55" s="7"/>
      <c r="C55" s="7"/>
      <c r="D55" s="7"/>
    </row>
    <row r="56" spans="1:4" ht="15" customHeight="1">
      <c r="A56" s="6" t="s">
        <v>133</v>
      </c>
      <c r="B56" s="7"/>
      <c r="C56" s="7"/>
      <c r="D56" s="7"/>
    </row>
    <row r="57" spans="1:4" ht="15" customHeight="1">
      <c r="A57" s="6" t="s">
        <v>134</v>
      </c>
      <c r="B57" s="7"/>
      <c r="C57" s="7"/>
      <c r="D57" s="7"/>
    </row>
    <row r="58" spans="1:4" ht="15" customHeight="1">
      <c r="A58" s="6" t="s">
        <v>135</v>
      </c>
      <c r="B58" s="7"/>
      <c r="C58" s="7"/>
      <c r="D58" s="7"/>
    </row>
    <row r="59" spans="1:4" ht="15" customHeight="1">
      <c r="A59" s="6" t="s">
        <v>136</v>
      </c>
      <c r="B59" s="7"/>
      <c r="C59" s="7"/>
      <c r="D59" s="7"/>
    </row>
    <row r="60" spans="1:4" ht="15" customHeight="1">
      <c r="A60" s="6" t="s">
        <v>137</v>
      </c>
      <c r="B60" s="7"/>
      <c r="C60" s="7"/>
      <c r="D60" s="7"/>
    </row>
    <row r="61" spans="1:4" ht="15" customHeight="1">
      <c r="A61" s="6" t="s">
        <v>138</v>
      </c>
      <c r="B61" s="7"/>
      <c r="C61" s="7"/>
      <c r="D61" s="7"/>
    </row>
    <row r="62" spans="1:4" ht="15" customHeight="1">
      <c r="A62" s="6" t="s">
        <v>139</v>
      </c>
      <c r="B62" s="7"/>
      <c r="C62" s="7"/>
      <c r="D62" s="7"/>
    </row>
    <row r="63" spans="1:4" ht="15" customHeight="1">
      <c r="A63" s="6" t="s">
        <v>140</v>
      </c>
      <c r="B63" s="7"/>
      <c r="C63" s="7"/>
      <c r="D63" s="7"/>
    </row>
    <row r="64" spans="1:4" ht="15" customHeight="1">
      <c r="A64" s="6" t="s">
        <v>141</v>
      </c>
      <c r="B64" s="7"/>
      <c r="C64" s="7"/>
      <c r="D64" s="7"/>
    </row>
    <row r="65" spans="1:4" ht="15" customHeight="1">
      <c r="A65" s="6" t="s">
        <v>142</v>
      </c>
      <c r="B65" s="7"/>
      <c r="C65" s="7"/>
      <c r="D65" s="7"/>
    </row>
    <row r="66" spans="1:4" ht="15" customHeight="1">
      <c r="A66" s="6" t="s">
        <v>143</v>
      </c>
      <c r="B66" s="7"/>
      <c r="C66" s="7"/>
      <c r="D66" s="7"/>
    </row>
    <row r="67" spans="1:4" ht="15" customHeight="1">
      <c r="A67" s="6" t="s">
        <v>144</v>
      </c>
      <c r="B67" s="7"/>
      <c r="C67" s="7"/>
      <c r="D67" s="7"/>
    </row>
    <row r="68" spans="1:4" ht="15" customHeight="1">
      <c r="A68" s="6" t="s">
        <v>145</v>
      </c>
      <c r="B68" s="7"/>
      <c r="C68" s="7"/>
      <c r="D68" s="7"/>
    </row>
    <row r="69" spans="1:4" ht="15" customHeight="1">
      <c r="A69" s="6" t="s">
        <v>146</v>
      </c>
      <c r="B69" s="7"/>
      <c r="C69" s="7"/>
      <c r="D69" s="7"/>
    </row>
    <row r="70" spans="1:4" ht="15" customHeight="1">
      <c r="A70" s="6" t="s">
        <v>147</v>
      </c>
      <c r="B70" s="7"/>
      <c r="C70" s="7"/>
      <c r="D70" s="7"/>
    </row>
    <row r="71" spans="1:4" ht="15" customHeight="1">
      <c r="A71" s="6" t="s">
        <v>148</v>
      </c>
      <c r="B71" s="7"/>
      <c r="C71" s="7"/>
      <c r="D71" s="7"/>
    </row>
    <row r="72" spans="1:4" ht="15" customHeight="1">
      <c r="A72" s="6" t="s">
        <v>149</v>
      </c>
      <c r="B72" s="7"/>
      <c r="C72" s="7"/>
      <c r="D72" s="7"/>
    </row>
    <row r="73" spans="1:4" ht="15" customHeight="1">
      <c r="A73" s="6" t="s">
        <v>150</v>
      </c>
      <c r="B73" s="7"/>
      <c r="C73" s="7"/>
      <c r="D73" s="7"/>
    </row>
    <row r="74" spans="1:4" ht="15" customHeight="1">
      <c r="A74" s="6" t="s">
        <v>151</v>
      </c>
      <c r="B74" s="7"/>
      <c r="C74" s="7"/>
      <c r="D74" s="7"/>
    </row>
    <row r="75" spans="1:4" ht="15" customHeight="1">
      <c r="A75" s="6" t="s">
        <v>152</v>
      </c>
      <c r="B75" s="7"/>
      <c r="C75" s="7"/>
      <c r="D75" s="7"/>
    </row>
    <row r="76" spans="1:4" ht="15" customHeight="1">
      <c r="A76" s="6" t="s">
        <v>153</v>
      </c>
      <c r="B76" s="7"/>
      <c r="C76" s="7"/>
      <c r="D76" s="7"/>
    </row>
    <row r="77" spans="1:4" ht="15" customHeight="1">
      <c r="A77" s="6" t="s">
        <v>154</v>
      </c>
      <c r="B77" s="7"/>
      <c r="C77" s="7"/>
      <c r="D77" s="7"/>
    </row>
    <row r="78" spans="1:4" ht="15" customHeight="1">
      <c r="A78" s="6" t="s">
        <v>155</v>
      </c>
      <c r="B78" s="7"/>
      <c r="C78" s="7"/>
      <c r="D78" s="7"/>
    </row>
    <row r="79" spans="1:4" ht="15" customHeight="1">
      <c r="A79" s="6" t="s">
        <v>156</v>
      </c>
      <c r="B79" s="7"/>
      <c r="C79" s="7"/>
      <c r="D79" s="7"/>
    </row>
    <row r="80" spans="1:4" ht="15" customHeight="1">
      <c r="A80" s="6" t="s">
        <v>157</v>
      </c>
      <c r="B80" s="7"/>
      <c r="C80" s="7"/>
      <c r="D80" s="7"/>
    </row>
    <row r="81" spans="1:4" ht="15" customHeight="1">
      <c r="A81" s="6" t="s">
        <v>158</v>
      </c>
      <c r="B81" s="7"/>
      <c r="C81" s="7"/>
      <c r="D81" s="7"/>
    </row>
    <row r="82" spans="1:4" ht="15" customHeight="1">
      <c r="A82" s="6" t="s">
        <v>159</v>
      </c>
      <c r="B82" s="7"/>
      <c r="C82" s="7"/>
      <c r="D82" s="7"/>
    </row>
    <row r="83" spans="1:4" ht="15" customHeight="1">
      <c r="A83" s="6" t="s">
        <v>160</v>
      </c>
      <c r="B83" s="7"/>
      <c r="C83" s="7"/>
      <c r="D83" s="7"/>
    </row>
    <row r="84" spans="1:4" ht="15" customHeight="1">
      <c r="A84" s="6" t="s">
        <v>161</v>
      </c>
      <c r="B84" s="7"/>
      <c r="C84" s="7"/>
      <c r="D84" s="7"/>
    </row>
    <row r="85" spans="1:4" ht="15" customHeight="1">
      <c r="A85" s="6" t="s">
        <v>162</v>
      </c>
      <c r="B85" s="7"/>
      <c r="C85" s="7"/>
      <c r="D85" s="7"/>
    </row>
    <row r="86" spans="1:4" ht="15" customHeight="1">
      <c r="A86" s="6" t="s">
        <v>163</v>
      </c>
      <c r="B86" s="7"/>
      <c r="C86" s="7"/>
      <c r="D86" s="7"/>
    </row>
    <row r="87" spans="1:4" ht="15" customHeight="1">
      <c r="A87" s="6" t="s">
        <v>164</v>
      </c>
      <c r="B87" s="7"/>
      <c r="C87" s="7"/>
      <c r="D87" s="7"/>
    </row>
    <row r="88" spans="1:4" ht="15" customHeight="1">
      <c r="A88" s="6" t="s">
        <v>165</v>
      </c>
      <c r="B88" s="7"/>
      <c r="C88" s="7"/>
      <c r="D88" s="7"/>
    </row>
    <row r="89" spans="1:4" ht="15" customHeight="1">
      <c r="A89" s="6" t="s">
        <v>166</v>
      </c>
      <c r="B89" s="7"/>
      <c r="C89" s="7"/>
      <c r="D89" s="7"/>
    </row>
    <row r="90" spans="1:4" ht="15" customHeight="1">
      <c r="A90" s="6" t="s">
        <v>167</v>
      </c>
      <c r="B90" s="7"/>
      <c r="C90" s="7"/>
      <c r="D90" s="7"/>
    </row>
    <row r="91" spans="1:4" ht="15" customHeight="1">
      <c r="A91" s="6" t="s">
        <v>168</v>
      </c>
      <c r="B91" s="7"/>
      <c r="C91" s="7"/>
      <c r="D91" s="7"/>
    </row>
    <row r="92" spans="1:4" ht="15" customHeight="1">
      <c r="A92" s="6" t="s">
        <v>169</v>
      </c>
      <c r="B92" s="7"/>
      <c r="C92" s="7"/>
      <c r="D92" s="7"/>
    </row>
    <row r="93" spans="1:4" ht="15" customHeight="1">
      <c r="A93" s="6" t="s">
        <v>170</v>
      </c>
      <c r="B93" s="7"/>
      <c r="C93" s="7"/>
      <c r="D93" s="7"/>
    </row>
    <row r="94" spans="1:4" ht="15" customHeight="1">
      <c r="A94" s="6" t="s">
        <v>171</v>
      </c>
      <c r="B94" s="7"/>
      <c r="C94" s="7"/>
      <c r="D94" s="7"/>
    </row>
    <row r="95" spans="1:4" ht="15" customHeight="1">
      <c r="A95" s="6" t="s">
        <v>172</v>
      </c>
      <c r="B95" s="7"/>
      <c r="C95" s="7"/>
      <c r="D95" s="7"/>
    </row>
    <row r="96" spans="1:4" ht="15" customHeight="1">
      <c r="A96" s="6" t="s">
        <v>173</v>
      </c>
      <c r="B96" s="7"/>
      <c r="C96" s="7"/>
      <c r="D96" s="7"/>
    </row>
    <row r="97" spans="1:4" ht="15" customHeight="1">
      <c r="A97" s="6" t="s">
        <v>174</v>
      </c>
      <c r="B97" s="7"/>
      <c r="C97" s="7"/>
      <c r="D97" s="7"/>
    </row>
    <row r="98" spans="1:4" ht="15" customHeight="1">
      <c r="A98" s="6" t="s">
        <v>175</v>
      </c>
      <c r="B98" s="7"/>
      <c r="C98" s="7"/>
      <c r="D98" s="7"/>
    </row>
    <row r="99" spans="1:4" ht="15" customHeight="1">
      <c r="A99" s="6" t="s">
        <v>176</v>
      </c>
      <c r="B99" s="7"/>
      <c r="C99" s="7"/>
      <c r="D99" s="7"/>
    </row>
    <row r="100" spans="1:4" ht="15" customHeight="1">
      <c r="A100" s="6" t="s">
        <v>177</v>
      </c>
      <c r="B100" s="7"/>
      <c r="C100" s="7"/>
      <c r="D100" s="7"/>
    </row>
    <row r="101" spans="1:4" ht="15" customHeight="1">
      <c r="A101" s="6" t="s">
        <v>178</v>
      </c>
      <c r="B101" s="7"/>
      <c r="C101" s="7"/>
      <c r="D101" s="7"/>
    </row>
    <row r="102" spans="1:4" ht="15" customHeight="1">
      <c r="A102" s="6" t="s">
        <v>179</v>
      </c>
      <c r="B102" s="7"/>
      <c r="C102" s="7"/>
      <c r="D102" s="7"/>
    </row>
    <row r="103" spans="1:4" ht="15" customHeight="1">
      <c r="A103" s="6" t="s">
        <v>180</v>
      </c>
      <c r="B103" s="7"/>
      <c r="C103" s="7"/>
      <c r="D103" s="7"/>
    </row>
    <row r="104" spans="1:4" ht="15" customHeight="1">
      <c r="A104" s="6" t="s">
        <v>181</v>
      </c>
      <c r="B104" s="7"/>
      <c r="C104" s="7"/>
      <c r="D104" s="7"/>
    </row>
    <row r="105" spans="1:4" ht="15" customHeight="1">
      <c r="A105" s="6" t="s">
        <v>182</v>
      </c>
      <c r="B105" s="7"/>
      <c r="C105" s="7"/>
      <c r="D105" s="7"/>
    </row>
    <row r="106" spans="1:4" ht="15" customHeight="1">
      <c r="A106" s="6" t="s">
        <v>183</v>
      </c>
      <c r="B106" s="7"/>
      <c r="C106" s="7"/>
      <c r="D106" s="7"/>
    </row>
    <row r="107" spans="1:4" ht="15" customHeight="1">
      <c r="A107" s="6" t="s">
        <v>184</v>
      </c>
      <c r="B107" s="7"/>
      <c r="C107" s="7"/>
      <c r="D107" s="7"/>
    </row>
    <row r="108" spans="1:4" ht="15" customHeight="1">
      <c r="A108" s="6" t="s">
        <v>185</v>
      </c>
      <c r="B108" s="7"/>
      <c r="C108" s="7"/>
      <c r="D108" s="7"/>
    </row>
    <row r="109" spans="1:4" ht="15" customHeight="1">
      <c r="A109" s="6" t="s">
        <v>186</v>
      </c>
      <c r="B109" s="7"/>
      <c r="C109" s="7"/>
      <c r="D109" s="7"/>
    </row>
    <row r="110" spans="1:4" ht="15" customHeight="1">
      <c r="A110" s="6" t="s">
        <v>187</v>
      </c>
      <c r="B110" s="7"/>
      <c r="C110" s="7"/>
      <c r="D110" s="7"/>
    </row>
    <row r="111" spans="1:4" ht="15" customHeight="1">
      <c r="A111" s="6" t="s">
        <v>188</v>
      </c>
      <c r="B111" s="7"/>
      <c r="C111" s="7"/>
      <c r="D111" s="7"/>
    </row>
    <row r="112" spans="1:4" ht="15" customHeight="1">
      <c r="A112" s="6" t="s">
        <v>189</v>
      </c>
      <c r="B112" s="7"/>
      <c r="C112" s="7"/>
      <c r="D112" s="7"/>
    </row>
    <row r="113" spans="1:4" ht="15" customHeight="1">
      <c r="A113" s="6" t="s">
        <v>190</v>
      </c>
      <c r="B113" s="7"/>
      <c r="C113" s="7"/>
      <c r="D113" s="7"/>
    </row>
    <row r="114" spans="1:4" ht="15" customHeight="1">
      <c r="A114" s="6" t="s">
        <v>191</v>
      </c>
      <c r="B114" s="7"/>
      <c r="C114" s="7"/>
      <c r="D114" s="7"/>
    </row>
    <row r="115" spans="1:4" ht="15" customHeight="1">
      <c r="A115" s="6" t="s">
        <v>192</v>
      </c>
      <c r="B115" s="7"/>
      <c r="C115" s="7"/>
      <c r="D115" s="7"/>
    </row>
    <row r="116" spans="1:4" ht="15" customHeight="1">
      <c r="A116" s="6" t="s">
        <v>193</v>
      </c>
      <c r="B116" s="7"/>
      <c r="C116" s="7"/>
      <c r="D116" s="7"/>
    </row>
    <row r="117" spans="1:4" ht="15" customHeight="1">
      <c r="A117" s="6" t="s">
        <v>194</v>
      </c>
      <c r="B117" s="7"/>
      <c r="C117" s="7"/>
      <c r="D117" s="7"/>
    </row>
    <row r="118" spans="1:4" ht="15" customHeight="1">
      <c r="A118" s="6" t="s">
        <v>195</v>
      </c>
      <c r="B118" s="7"/>
      <c r="C118" s="7"/>
      <c r="D118" s="7"/>
    </row>
    <row r="119" spans="1:4" ht="15" customHeight="1">
      <c r="A119" s="6" t="s">
        <v>196</v>
      </c>
      <c r="B119" s="7"/>
      <c r="C119" s="7"/>
      <c r="D119" s="7"/>
    </row>
    <row r="120" spans="1:4" ht="15" customHeight="1">
      <c r="A120" s="6" t="s">
        <v>197</v>
      </c>
      <c r="B120" s="7"/>
      <c r="C120" s="7"/>
      <c r="D120" s="7"/>
    </row>
    <row r="121" spans="1:4" ht="15" customHeight="1">
      <c r="A121" s="6" t="s">
        <v>198</v>
      </c>
      <c r="B121" s="7"/>
      <c r="C121" s="7"/>
      <c r="D121" s="7"/>
    </row>
    <row r="122" spans="1:4" ht="15" customHeight="1">
      <c r="A122" s="6" t="s">
        <v>199</v>
      </c>
      <c r="B122" s="7"/>
      <c r="C122" s="7"/>
      <c r="D122" s="7"/>
    </row>
    <row r="123" spans="1:4" ht="15" customHeight="1">
      <c r="A123" s="6" t="s">
        <v>200</v>
      </c>
      <c r="B123" s="7"/>
      <c r="C123" s="7"/>
      <c r="D123" s="7"/>
    </row>
    <row r="124" spans="1:4" ht="15" customHeight="1">
      <c r="A124" s="6" t="s">
        <v>201</v>
      </c>
      <c r="B124" s="7"/>
      <c r="C124" s="7"/>
      <c r="D124" s="7"/>
    </row>
    <row r="125" spans="1:4" ht="15" customHeight="1">
      <c r="A125" s="6" t="s">
        <v>202</v>
      </c>
      <c r="B125" s="7"/>
      <c r="C125" s="7"/>
      <c r="D125" s="7"/>
    </row>
    <row r="126" spans="1:4" ht="15" customHeight="1">
      <c r="A126" s="6" t="s">
        <v>203</v>
      </c>
      <c r="B126" s="7"/>
      <c r="C126" s="7"/>
      <c r="D126" s="7"/>
    </row>
    <row r="127" spans="1:4" ht="15" customHeight="1">
      <c r="A127" s="6" t="s">
        <v>204</v>
      </c>
      <c r="B127" s="7"/>
      <c r="C127" s="7"/>
      <c r="D127" s="7"/>
    </row>
    <row r="128" spans="1:4" ht="15" customHeight="1">
      <c r="A128" s="6" t="s">
        <v>205</v>
      </c>
      <c r="B128" s="7"/>
      <c r="C128" s="7"/>
      <c r="D128" s="7"/>
    </row>
    <row r="129" spans="1:4" ht="15" customHeight="1">
      <c r="A129" s="6" t="s">
        <v>206</v>
      </c>
      <c r="B129" s="7"/>
      <c r="C129" s="7"/>
      <c r="D129" s="7"/>
    </row>
    <row r="130" spans="1:4" ht="15" customHeight="1">
      <c r="A130" s="6" t="s">
        <v>207</v>
      </c>
      <c r="B130" s="7"/>
      <c r="C130" s="7"/>
      <c r="D130" s="7"/>
    </row>
    <row r="131" spans="1:4" ht="15" customHeight="1">
      <c r="A131" s="6" t="s">
        <v>208</v>
      </c>
      <c r="B131" s="7"/>
      <c r="C131" s="7"/>
      <c r="D131" s="7"/>
    </row>
    <row r="132" spans="1:4" ht="15" customHeight="1">
      <c r="A132" s="6" t="s">
        <v>209</v>
      </c>
      <c r="B132" s="7"/>
      <c r="C132" s="7"/>
      <c r="D132" s="7"/>
    </row>
    <row r="133" spans="1:4" ht="15" customHeight="1">
      <c r="A133" s="6" t="s">
        <v>210</v>
      </c>
      <c r="B133" s="7"/>
      <c r="C133" s="7"/>
      <c r="D133" s="7"/>
    </row>
    <row r="134" spans="1:4" ht="15" customHeight="1">
      <c r="A134" s="6" t="s">
        <v>211</v>
      </c>
      <c r="B134" s="7"/>
      <c r="C134" s="7"/>
      <c r="D134" s="7"/>
    </row>
    <row r="135" spans="1:4" ht="15" customHeight="1">
      <c r="A135" s="6" t="s">
        <v>212</v>
      </c>
      <c r="B135" s="7"/>
      <c r="C135" s="7"/>
      <c r="D135" s="7"/>
    </row>
    <row r="136" spans="1:4" ht="15" customHeight="1">
      <c r="A136" s="6" t="s">
        <v>213</v>
      </c>
      <c r="B136" s="7"/>
      <c r="C136" s="7"/>
      <c r="D136" s="7"/>
    </row>
    <row r="137" spans="1:4" ht="15" customHeight="1">
      <c r="A137" s="6" t="s">
        <v>214</v>
      </c>
      <c r="B137" s="7"/>
      <c r="C137" s="7"/>
      <c r="D137" s="7"/>
    </row>
    <row r="138" spans="1:4" ht="15" customHeight="1">
      <c r="A138" s="6" t="s">
        <v>215</v>
      </c>
      <c r="B138" s="7"/>
      <c r="C138" s="7"/>
      <c r="D138" s="7"/>
    </row>
    <row r="139" spans="1:4" ht="15" customHeight="1">
      <c r="A139" s="6" t="s">
        <v>216</v>
      </c>
      <c r="B139" s="7"/>
      <c r="C139" s="7"/>
      <c r="D139" s="7"/>
    </row>
    <row r="140" spans="1:4" ht="15" customHeight="1">
      <c r="A140" s="6" t="s">
        <v>217</v>
      </c>
      <c r="B140" s="7"/>
      <c r="C140" s="7"/>
      <c r="D140" s="7"/>
    </row>
    <row r="141" spans="1:4" ht="15" customHeight="1">
      <c r="A141" s="6" t="s">
        <v>218</v>
      </c>
      <c r="B141" s="7"/>
      <c r="C141" s="7"/>
      <c r="D141" s="7"/>
    </row>
    <row r="142" spans="1:4" ht="15" customHeight="1">
      <c r="A142" s="6" t="s">
        <v>219</v>
      </c>
      <c r="B142" s="7"/>
      <c r="C142" s="7"/>
      <c r="D142" s="7"/>
    </row>
    <row r="143" spans="1:4" ht="15" customHeight="1">
      <c r="A143" s="6" t="s">
        <v>220</v>
      </c>
      <c r="B143" s="7"/>
      <c r="C143" s="7"/>
      <c r="D143" s="7"/>
    </row>
    <row r="144" spans="1:4" ht="15" customHeight="1">
      <c r="A144" s="6" t="s">
        <v>221</v>
      </c>
      <c r="B144" s="7"/>
      <c r="C144" s="7"/>
      <c r="D144" s="7"/>
    </row>
    <row r="145" spans="1:4" ht="15" customHeight="1">
      <c r="A145" s="6" t="s">
        <v>222</v>
      </c>
      <c r="B145" s="7"/>
      <c r="C145" s="7"/>
      <c r="D145" s="7"/>
    </row>
    <row r="146" spans="1:4" ht="15" customHeight="1">
      <c r="A146" s="6" t="s">
        <v>223</v>
      </c>
      <c r="B146" s="7"/>
      <c r="C146" s="7"/>
      <c r="D146" s="7"/>
    </row>
    <row r="147" spans="1:4" ht="15" customHeight="1">
      <c r="A147" s="6" t="s">
        <v>224</v>
      </c>
      <c r="B147" s="7"/>
      <c r="C147" s="7"/>
      <c r="D147" s="7"/>
    </row>
    <row r="148" spans="1:4" ht="15" customHeight="1">
      <c r="A148" s="6" t="s">
        <v>225</v>
      </c>
      <c r="B148" s="7"/>
      <c r="C148" s="7"/>
      <c r="D148" s="7"/>
    </row>
    <row r="149" spans="1:4" ht="15" customHeight="1">
      <c r="A149" s="6" t="s">
        <v>226</v>
      </c>
      <c r="B149" s="7"/>
      <c r="C149" s="7"/>
      <c r="D149" s="7"/>
    </row>
    <row r="150" spans="1:4" ht="15" customHeight="1">
      <c r="A150" s="6" t="s">
        <v>227</v>
      </c>
      <c r="B150" s="7"/>
      <c r="C150" s="7"/>
      <c r="D150" s="7"/>
    </row>
    <row r="151" spans="1:4" ht="15" customHeight="1">
      <c r="A151" s="6" t="s">
        <v>228</v>
      </c>
      <c r="B151" s="7"/>
      <c r="C151" s="7"/>
      <c r="D151" s="7"/>
    </row>
    <row r="152" spans="1:4" ht="15" customHeight="1">
      <c r="A152" s="6" t="s">
        <v>229</v>
      </c>
      <c r="B152" s="7"/>
      <c r="C152" s="7"/>
      <c r="D152" s="7"/>
    </row>
    <row r="153" spans="1:4" ht="15" customHeight="1">
      <c r="A153" s="6" t="s">
        <v>230</v>
      </c>
      <c r="B153" s="7"/>
      <c r="C153" s="7"/>
      <c r="D153" s="7"/>
    </row>
    <row r="154" spans="1:4" ht="15" customHeight="1">
      <c r="A154" s="6" t="s">
        <v>231</v>
      </c>
      <c r="B154" s="7"/>
      <c r="C154" s="7"/>
      <c r="D154" s="7"/>
    </row>
    <row r="155" spans="1:4" ht="15" customHeight="1">
      <c r="A155" s="6" t="s">
        <v>232</v>
      </c>
      <c r="B155" s="7"/>
      <c r="C155" s="7"/>
      <c r="D155" s="7"/>
    </row>
    <row r="156" spans="1:4" ht="15" customHeight="1">
      <c r="A156" s="6" t="s">
        <v>233</v>
      </c>
      <c r="B156" s="7"/>
      <c r="C156" s="7"/>
      <c r="D156" s="7"/>
    </row>
    <row r="157" spans="1:4" ht="15" customHeight="1">
      <c r="A157" s="6" t="s">
        <v>234</v>
      </c>
      <c r="B157" s="7"/>
      <c r="C157" s="7"/>
      <c r="D157" s="7"/>
    </row>
    <row r="158" spans="1:4" ht="15" customHeight="1">
      <c r="A158" s="6" t="s">
        <v>235</v>
      </c>
      <c r="B158" s="7"/>
      <c r="C158" s="7"/>
      <c r="D158" s="7"/>
    </row>
    <row r="159" spans="1:4" ht="15" customHeight="1">
      <c r="A159" s="6" t="s">
        <v>236</v>
      </c>
      <c r="B159" s="7"/>
      <c r="C159" s="7"/>
      <c r="D159" s="7"/>
    </row>
    <row r="160" spans="1:4" ht="15" customHeight="1">
      <c r="A160" s="6" t="s">
        <v>237</v>
      </c>
      <c r="B160" s="7"/>
      <c r="C160" s="7"/>
      <c r="D160" s="7"/>
    </row>
    <row r="161" spans="1:4" ht="15" customHeight="1">
      <c r="A161" s="6" t="s">
        <v>238</v>
      </c>
      <c r="B161" s="7"/>
      <c r="C161" s="7"/>
      <c r="D161" s="7"/>
    </row>
    <row r="162" spans="1:4" ht="15" customHeight="1">
      <c r="A162" s="6" t="s">
        <v>239</v>
      </c>
      <c r="B162" s="7"/>
      <c r="C162" s="7"/>
      <c r="D162" s="7"/>
    </row>
    <row r="163" spans="1:4" ht="15" customHeight="1">
      <c r="A163" s="6" t="s">
        <v>240</v>
      </c>
      <c r="B163" s="7"/>
      <c r="C163" s="7"/>
      <c r="D163" s="7"/>
    </row>
    <row r="164" spans="1:4" ht="15" customHeight="1">
      <c r="A164" s="6" t="s">
        <v>241</v>
      </c>
      <c r="B164" s="7"/>
      <c r="C164" s="7"/>
      <c r="D164" s="7"/>
    </row>
    <row r="165" spans="1:4" ht="15" customHeight="1">
      <c r="A165" s="6" t="s">
        <v>242</v>
      </c>
      <c r="B165" s="7"/>
      <c r="C165" s="7"/>
      <c r="D165" s="7"/>
    </row>
    <row r="166" spans="1:4" ht="15" customHeight="1">
      <c r="A166" s="6" t="s">
        <v>243</v>
      </c>
      <c r="B166" s="7"/>
      <c r="C166" s="7"/>
      <c r="D166" s="7"/>
    </row>
    <row r="167" spans="1:4" ht="15" customHeight="1">
      <c r="A167" s="6" t="s">
        <v>244</v>
      </c>
      <c r="B167" s="7"/>
      <c r="C167" s="7"/>
      <c r="D167" s="7"/>
    </row>
    <row r="168" spans="1:4" ht="15" customHeight="1">
      <c r="A168" s="6" t="s">
        <v>245</v>
      </c>
      <c r="B168" s="7"/>
      <c r="C168" s="7"/>
      <c r="D168" s="7"/>
    </row>
    <row r="169" spans="1:4" ht="15" customHeight="1">
      <c r="A169" s="6" t="s">
        <v>246</v>
      </c>
      <c r="B169" s="7"/>
      <c r="C169" s="7"/>
      <c r="D169" s="7"/>
    </row>
    <row r="170" spans="1:4" ht="15" customHeight="1">
      <c r="A170" s="6" t="s">
        <v>247</v>
      </c>
      <c r="B170" s="7"/>
      <c r="C170" s="7"/>
      <c r="D170" s="7"/>
    </row>
    <row r="171" spans="1:4" ht="15" customHeight="1">
      <c r="A171" s="6" t="s">
        <v>248</v>
      </c>
      <c r="B171" s="7"/>
      <c r="C171" s="7"/>
      <c r="D171" s="7"/>
    </row>
    <row r="172" spans="1:4" ht="15" customHeight="1">
      <c r="A172" s="6" t="s">
        <v>249</v>
      </c>
      <c r="B172" s="7"/>
      <c r="C172" s="7"/>
      <c r="D172" s="7"/>
    </row>
    <row r="173" spans="1:4" ht="15" customHeight="1">
      <c r="A173" s="6" t="s">
        <v>250</v>
      </c>
      <c r="B173" s="7"/>
      <c r="C173" s="7"/>
      <c r="D173" s="7"/>
    </row>
    <row r="174" spans="1:4" ht="15" customHeight="1">
      <c r="A174" s="6" t="s">
        <v>251</v>
      </c>
      <c r="B174" s="7"/>
      <c r="C174" s="7"/>
      <c r="D174" s="7"/>
    </row>
    <row r="175" spans="1:4" ht="15" customHeight="1">
      <c r="A175" s="6" t="s">
        <v>252</v>
      </c>
      <c r="B175" s="7"/>
      <c r="C175" s="7"/>
      <c r="D175" s="7"/>
    </row>
    <row r="176" spans="1:4" ht="15" customHeight="1">
      <c r="A176" s="6" t="s">
        <v>253</v>
      </c>
      <c r="B176" s="7"/>
      <c r="C176" s="7"/>
      <c r="D176" s="7"/>
    </row>
    <row r="177" spans="1:4" ht="15" customHeight="1">
      <c r="A177" s="6" t="s">
        <v>254</v>
      </c>
      <c r="B177" s="7"/>
      <c r="C177" s="7"/>
      <c r="D177" s="7"/>
    </row>
    <row r="178" spans="1:4" ht="15" customHeight="1">
      <c r="A178" s="6" t="s">
        <v>255</v>
      </c>
      <c r="B178" s="7"/>
      <c r="C178" s="7"/>
      <c r="D178" s="7"/>
    </row>
    <row r="179" spans="1:4" ht="15" customHeight="1">
      <c r="A179" s="6" t="s">
        <v>256</v>
      </c>
      <c r="B179" s="7"/>
      <c r="C179" s="7"/>
      <c r="D179" s="7"/>
    </row>
    <row r="180" spans="1:4" ht="15" customHeight="1">
      <c r="A180" s="6" t="s">
        <v>257</v>
      </c>
      <c r="B180" s="7"/>
      <c r="C180" s="7"/>
      <c r="D180" s="7"/>
    </row>
    <row r="181" spans="1:4" ht="15" customHeight="1">
      <c r="A181" s="6" t="s">
        <v>258</v>
      </c>
      <c r="B181" s="7"/>
      <c r="C181" s="7"/>
      <c r="D181" s="7"/>
    </row>
    <row r="182" spans="1:4" ht="15" customHeight="1">
      <c r="A182" s="6" t="s">
        <v>259</v>
      </c>
      <c r="B182" s="7"/>
      <c r="C182" s="7"/>
      <c r="D182" s="7"/>
    </row>
    <row r="183" spans="1:4" ht="15" customHeight="1">
      <c r="A183" s="6" t="s">
        <v>260</v>
      </c>
      <c r="B183" s="7"/>
      <c r="C183" s="7"/>
      <c r="D183" s="7"/>
    </row>
    <row r="184" spans="1:4" ht="15" customHeight="1">
      <c r="A184" s="6" t="s">
        <v>261</v>
      </c>
      <c r="B184" s="7"/>
      <c r="C184" s="7"/>
      <c r="D184" s="7"/>
    </row>
    <row r="185" spans="1:4" ht="15" customHeight="1">
      <c r="A185" s="6" t="s">
        <v>262</v>
      </c>
      <c r="B185" s="7"/>
      <c r="C185" s="7"/>
      <c r="D185" s="7"/>
    </row>
    <row r="186" spans="1:4" ht="15" customHeight="1">
      <c r="A186" s="6" t="s">
        <v>263</v>
      </c>
      <c r="B186" s="7"/>
      <c r="C186" s="7"/>
      <c r="D186" s="7"/>
    </row>
    <row r="187" spans="1:4" ht="15" customHeight="1">
      <c r="A187" s="6" t="s">
        <v>264</v>
      </c>
      <c r="B187" s="7"/>
      <c r="C187" s="7"/>
      <c r="D187" s="7"/>
    </row>
    <row r="188" spans="1:4" ht="15" customHeight="1">
      <c r="A188" s="6" t="s">
        <v>265</v>
      </c>
      <c r="B188" s="7"/>
      <c r="C188" s="7"/>
      <c r="D188" s="7"/>
    </row>
    <row r="189" spans="1:4" ht="15" customHeight="1">
      <c r="A189" s="6" t="s">
        <v>266</v>
      </c>
      <c r="B189" s="7"/>
      <c r="C189" s="7"/>
      <c r="D189" s="7"/>
    </row>
    <row r="190" spans="1:4" ht="15" customHeight="1">
      <c r="A190" s="6" t="s">
        <v>267</v>
      </c>
      <c r="B190" s="7"/>
      <c r="C190" s="7"/>
      <c r="D190" s="7"/>
    </row>
    <row r="191" spans="1:4" ht="15" customHeight="1">
      <c r="A191" s="6" t="s">
        <v>268</v>
      </c>
      <c r="B191" s="7"/>
      <c r="C191" s="7"/>
      <c r="D191" s="7"/>
    </row>
    <row r="192" spans="1:4" ht="15" customHeight="1">
      <c r="A192" s="6" t="s">
        <v>269</v>
      </c>
      <c r="B192" s="7"/>
      <c r="C192" s="7"/>
      <c r="D192" s="7"/>
    </row>
    <row r="193" spans="1:4" ht="15" customHeight="1">
      <c r="A193" s="6" t="s">
        <v>270</v>
      </c>
      <c r="B193" s="7"/>
      <c r="C193" s="7"/>
      <c r="D193" s="7"/>
    </row>
    <row r="194" spans="1:4" ht="15" customHeight="1">
      <c r="A194" s="6" t="s">
        <v>271</v>
      </c>
      <c r="B194" s="7"/>
      <c r="C194" s="7"/>
      <c r="D194" s="7"/>
    </row>
    <row r="195" spans="1:4" ht="15" customHeight="1">
      <c r="A195" s="6" t="s">
        <v>272</v>
      </c>
      <c r="B195" s="7"/>
      <c r="C195" s="7"/>
      <c r="D195" s="7"/>
    </row>
    <row r="196" spans="1:4" ht="15" customHeight="1">
      <c r="A196" s="6" t="s">
        <v>273</v>
      </c>
      <c r="B196" s="7"/>
      <c r="C196" s="7"/>
      <c r="D196" s="7"/>
    </row>
    <row r="197" spans="1:4" ht="15" customHeight="1">
      <c r="A197" s="6" t="s">
        <v>274</v>
      </c>
      <c r="B197" s="7"/>
      <c r="C197" s="7"/>
      <c r="D197" s="7"/>
    </row>
    <row r="198" spans="1:4" ht="15" customHeight="1">
      <c r="A198" s="6" t="s">
        <v>275</v>
      </c>
      <c r="B198" s="7"/>
      <c r="C198" s="7"/>
      <c r="D198" s="7"/>
    </row>
    <row r="199" spans="1:4" ht="15" customHeight="1">
      <c r="A199" s="6" t="s">
        <v>276</v>
      </c>
      <c r="B199" s="7"/>
      <c r="C199" s="7"/>
      <c r="D199" s="7"/>
    </row>
    <row r="200" spans="1:4" ht="15" customHeight="1">
      <c r="A200" s="6" t="s">
        <v>277</v>
      </c>
      <c r="B200" s="7"/>
      <c r="C200" s="7"/>
      <c r="D200" s="7"/>
    </row>
    <row r="201" spans="1:4" ht="15" customHeight="1">
      <c r="A201" s="6" t="s">
        <v>278</v>
      </c>
      <c r="B201" s="7"/>
      <c r="C201" s="7"/>
      <c r="D201" s="7"/>
    </row>
    <row r="202" spans="1:4" ht="15" customHeight="1">
      <c r="A202" s="6" t="s">
        <v>279</v>
      </c>
      <c r="B202" s="7"/>
      <c r="C202" s="7"/>
      <c r="D202" s="7"/>
    </row>
    <row r="203" spans="1:4" ht="15" customHeight="1">
      <c r="A203" s="6" t="s">
        <v>280</v>
      </c>
      <c r="B203" s="7"/>
      <c r="C203" s="7"/>
      <c r="D203" s="7"/>
    </row>
    <row r="204" spans="1:4" ht="15" customHeight="1">
      <c r="A204" s="6" t="s">
        <v>281</v>
      </c>
      <c r="B204" s="7"/>
      <c r="C204" s="7"/>
      <c r="D204" s="7"/>
    </row>
    <row r="205" spans="1:4" ht="15" customHeight="1">
      <c r="A205" s="6" t="s">
        <v>282</v>
      </c>
      <c r="B205" s="7"/>
      <c r="C205" s="7"/>
      <c r="D205" s="7"/>
    </row>
    <row r="206" spans="1:4" ht="15" customHeight="1">
      <c r="A206" s="6" t="s">
        <v>283</v>
      </c>
      <c r="B206" s="7"/>
      <c r="C206" s="7"/>
      <c r="D206" s="7"/>
    </row>
    <row r="207" spans="1:4" ht="15" customHeight="1">
      <c r="A207" s="6" t="s">
        <v>284</v>
      </c>
      <c r="B207" s="7"/>
      <c r="C207" s="7"/>
      <c r="D207" s="7"/>
    </row>
    <row r="208" spans="1:4" ht="15" customHeight="1">
      <c r="A208" s="6" t="s">
        <v>285</v>
      </c>
      <c r="B208" s="7"/>
      <c r="C208" s="7"/>
      <c r="D208" s="7"/>
    </row>
    <row r="209" spans="1:4" ht="15" customHeight="1">
      <c r="A209" s="6" t="s">
        <v>286</v>
      </c>
      <c r="B209" s="7"/>
      <c r="C209" s="7"/>
      <c r="D209" s="7"/>
    </row>
    <row r="210" spans="1:4" ht="15" customHeight="1">
      <c r="A210" s="6" t="s">
        <v>287</v>
      </c>
      <c r="B210" s="7"/>
      <c r="C210" s="7"/>
      <c r="D210" s="7"/>
    </row>
    <row r="211" spans="1:4" ht="15" customHeight="1">
      <c r="A211" s="6" t="s">
        <v>288</v>
      </c>
      <c r="B211" s="7"/>
      <c r="C211" s="7"/>
      <c r="D211" s="7"/>
    </row>
    <row r="212" spans="1:4" ht="15" customHeight="1">
      <c r="A212" s="6" t="s">
        <v>289</v>
      </c>
      <c r="B212" s="7"/>
      <c r="C212" s="7"/>
      <c r="D212" s="7"/>
    </row>
    <row r="213" spans="1:4" ht="15" customHeight="1">
      <c r="A213" s="6" t="s">
        <v>290</v>
      </c>
      <c r="B213" s="7"/>
      <c r="C213" s="7"/>
      <c r="D213" s="7"/>
    </row>
    <row r="214" spans="1:4" ht="15" customHeight="1">
      <c r="A214" s="6" t="s">
        <v>291</v>
      </c>
      <c r="B214" s="7"/>
      <c r="C214" s="7"/>
      <c r="D214" s="7"/>
    </row>
    <row r="215" spans="1:4" ht="15" customHeight="1">
      <c r="A215" s="6" t="s">
        <v>292</v>
      </c>
      <c r="B215" s="7"/>
      <c r="C215" s="7"/>
      <c r="D215" s="7"/>
    </row>
    <row r="216" spans="1:4" ht="15" customHeight="1">
      <c r="A216" s="6" t="s">
        <v>293</v>
      </c>
      <c r="B216" s="7"/>
      <c r="C216" s="7"/>
      <c r="D216" s="7"/>
    </row>
    <row r="217" spans="1:4" ht="15" customHeight="1">
      <c r="A217" s="6" t="s">
        <v>294</v>
      </c>
      <c r="B217" s="7"/>
      <c r="C217" s="7"/>
      <c r="D217" s="7"/>
    </row>
    <row r="218" spans="1:4" ht="15" customHeight="1">
      <c r="A218" s="6" t="s">
        <v>295</v>
      </c>
      <c r="B218" s="7"/>
      <c r="C218" s="7"/>
      <c r="D218" s="7"/>
    </row>
    <row r="219" spans="1:4" ht="15" customHeight="1">
      <c r="A219" s="6" t="s">
        <v>296</v>
      </c>
      <c r="B219" s="7"/>
      <c r="C219" s="7"/>
      <c r="D219" s="7"/>
    </row>
    <row r="220" spans="1:4" ht="15" customHeight="1">
      <c r="A220" s="6" t="s">
        <v>297</v>
      </c>
      <c r="B220" s="7"/>
      <c r="C220" s="7"/>
      <c r="D220" s="7"/>
    </row>
    <row r="221" spans="1:4" ht="15" customHeight="1">
      <c r="A221" s="6" t="s">
        <v>298</v>
      </c>
      <c r="B221" s="7"/>
      <c r="C221" s="7"/>
      <c r="D221" s="7"/>
    </row>
    <row r="222" spans="1:4" ht="15" customHeight="1">
      <c r="A222" s="6" t="s">
        <v>299</v>
      </c>
      <c r="B222" s="7"/>
      <c r="C222" s="7"/>
      <c r="D222" s="7"/>
    </row>
    <row r="223" spans="1:4" ht="15" customHeight="1">
      <c r="A223" s="6" t="s">
        <v>300</v>
      </c>
      <c r="B223" s="7"/>
      <c r="C223" s="7"/>
      <c r="D223" s="7"/>
    </row>
    <row r="224" spans="1:4" ht="15" customHeight="1">
      <c r="A224" s="6" t="s">
        <v>301</v>
      </c>
      <c r="B224" s="7"/>
      <c r="C224" s="7"/>
      <c r="D224" s="7"/>
    </row>
    <row r="225" spans="1:4" ht="15" customHeight="1">
      <c r="A225" s="6" t="s">
        <v>302</v>
      </c>
      <c r="B225" s="7"/>
      <c r="C225" s="7"/>
      <c r="D225" s="7"/>
    </row>
    <row r="226" spans="1:4" ht="15" customHeight="1">
      <c r="A226" s="6" t="s">
        <v>303</v>
      </c>
      <c r="B226" s="7"/>
      <c r="C226" s="7"/>
      <c r="D226" s="7"/>
    </row>
    <row r="227" spans="1:4" ht="15" customHeight="1">
      <c r="A227" s="6" t="s">
        <v>304</v>
      </c>
      <c r="B227" s="7"/>
      <c r="C227" s="7"/>
      <c r="D227" s="7"/>
    </row>
    <row r="228" spans="1:4" ht="15" customHeight="1">
      <c r="A228" s="6" t="s">
        <v>305</v>
      </c>
      <c r="B228" s="7"/>
      <c r="C228" s="7"/>
      <c r="D228" s="7"/>
    </row>
    <row r="229" spans="1:4" ht="15" customHeight="1">
      <c r="A229" s="6" t="s">
        <v>306</v>
      </c>
      <c r="B229" s="7"/>
      <c r="C229" s="7"/>
      <c r="D229" s="7"/>
    </row>
    <row r="230" spans="1:4" ht="15" customHeight="1">
      <c r="A230" s="6" t="s">
        <v>307</v>
      </c>
      <c r="B230" s="7"/>
      <c r="C230" s="7"/>
      <c r="D230" s="7"/>
    </row>
    <row r="231" spans="1:4" ht="15" customHeight="1">
      <c r="A231" s="6" t="s">
        <v>308</v>
      </c>
      <c r="B231" s="7"/>
      <c r="C231" s="7"/>
      <c r="D231" s="7"/>
    </row>
    <row r="232" spans="1:4" ht="15" customHeight="1">
      <c r="A232" s="6" t="s">
        <v>309</v>
      </c>
      <c r="B232" s="7"/>
      <c r="C232" s="7"/>
      <c r="D232" s="7"/>
    </row>
    <row r="233" spans="1:4" ht="15" customHeight="1">
      <c r="A233" s="6" t="s">
        <v>310</v>
      </c>
      <c r="B233" s="7"/>
      <c r="C233" s="7"/>
      <c r="D233" s="7"/>
    </row>
    <row r="234" spans="1:4" ht="15" customHeight="1">
      <c r="A234" s="6" t="s">
        <v>311</v>
      </c>
      <c r="B234" s="7"/>
      <c r="C234" s="7"/>
      <c r="D234" s="7"/>
    </row>
    <row r="235" spans="1:4" ht="15" customHeight="1">
      <c r="A235" s="6" t="s">
        <v>312</v>
      </c>
      <c r="B235" s="7"/>
      <c r="C235" s="7"/>
      <c r="D235" s="7"/>
    </row>
    <row r="236" spans="1:4" ht="15" customHeight="1">
      <c r="A236" s="6" t="s">
        <v>313</v>
      </c>
      <c r="B236" s="7"/>
      <c r="C236" s="7"/>
      <c r="D236" s="7"/>
    </row>
    <row r="237" spans="1:4" ht="15" customHeight="1">
      <c r="A237" s="6" t="s">
        <v>314</v>
      </c>
      <c r="B237" s="7"/>
      <c r="C237" s="7"/>
      <c r="D237" s="7"/>
    </row>
    <row r="238" spans="1:4" ht="15" customHeight="1">
      <c r="A238" s="6" t="s">
        <v>315</v>
      </c>
      <c r="B238" s="7"/>
      <c r="C238" s="7"/>
      <c r="D238" s="7"/>
    </row>
    <row r="239" spans="1:4" ht="15" customHeight="1">
      <c r="A239" s="6" t="s">
        <v>316</v>
      </c>
      <c r="B239" s="7"/>
      <c r="C239" s="7"/>
      <c r="D239" s="7"/>
    </row>
    <row r="240" spans="1:4" ht="15" customHeight="1">
      <c r="A240" s="6" t="s">
        <v>317</v>
      </c>
      <c r="B240" s="7"/>
      <c r="C240" s="7"/>
      <c r="D240" s="7"/>
    </row>
    <row r="241" spans="1:4" ht="15" customHeight="1">
      <c r="A241" s="6" t="s">
        <v>318</v>
      </c>
      <c r="B241" s="7"/>
      <c r="C241" s="7"/>
      <c r="D241" s="7"/>
    </row>
    <row r="242" spans="1:4" ht="15" customHeight="1">
      <c r="A242" s="6" t="s">
        <v>319</v>
      </c>
      <c r="B242" s="7"/>
      <c r="C242" s="7"/>
      <c r="D242" s="7"/>
    </row>
    <row r="243" spans="1:4" ht="15" customHeight="1">
      <c r="A243" s="6" t="s">
        <v>320</v>
      </c>
      <c r="B243" s="7"/>
      <c r="C243" s="7"/>
      <c r="D243" s="7"/>
    </row>
    <row r="244" spans="1:4" ht="15" customHeight="1">
      <c r="A244" s="6" t="s">
        <v>321</v>
      </c>
      <c r="B244" s="7"/>
      <c r="C244" s="7"/>
      <c r="D244" s="7"/>
    </row>
    <row r="245" spans="1:4" ht="15" customHeight="1">
      <c r="A245" s="6" t="s">
        <v>322</v>
      </c>
      <c r="B245" s="7"/>
      <c r="C245" s="7"/>
      <c r="D245" s="7"/>
    </row>
    <row r="246" spans="1:4" ht="15" customHeight="1">
      <c r="A246" s="6" t="s">
        <v>323</v>
      </c>
      <c r="B246" s="7"/>
      <c r="C246" s="7"/>
      <c r="D246" s="7"/>
    </row>
    <row r="247" spans="1:4" ht="15" customHeight="1">
      <c r="A247" s="6" t="s">
        <v>324</v>
      </c>
      <c r="B247" s="7"/>
      <c r="C247" s="7"/>
      <c r="D247" s="7"/>
    </row>
    <row r="248" spans="1:4" ht="15" customHeight="1">
      <c r="A248" s="6" t="s">
        <v>325</v>
      </c>
      <c r="B248" s="7"/>
      <c r="C248" s="7"/>
      <c r="D248" s="7"/>
    </row>
    <row r="249" spans="1:4" ht="15" customHeight="1">
      <c r="A249" s="6" t="s">
        <v>326</v>
      </c>
      <c r="B249" s="7"/>
      <c r="C249" s="7"/>
      <c r="D249" s="7"/>
    </row>
    <row r="250" spans="1:4" ht="15" customHeight="1">
      <c r="A250" s="6" t="s">
        <v>327</v>
      </c>
      <c r="B250" s="7"/>
      <c r="C250" s="7"/>
      <c r="D250" s="7"/>
    </row>
    <row r="251" spans="1:4" ht="15" customHeight="1">
      <c r="A251" s="6" t="s">
        <v>328</v>
      </c>
      <c r="B251" s="7"/>
      <c r="C251" s="7"/>
      <c r="D251" s="7"/>
    </row>
    <row r="252" spans="1:4" ht="15" customHeight="1">
      <c r="A252" s="6" t="s">
        <v>329</v>
      </c>
      <c r="B252" s="7"/>
      <c r="C252" s="7"/>
      <c r="D252" s="7"/>
    </row>
    <row r="253" spans="1:4" ht="15" customHeight="1">
      <c r="A253" s="6" t="s">
        <v>330</v>
      </c>
      <c r="B253" s="7"/>
      <c r="C253" s="7"/>
      <c r="D253" s="7"/>
    </row>
    <row r="254" spans="1:4" ht="15" customHeight="1">
      <c r="A254" s="6" t="s">
        <v>331</v>
      </c>
      <c r="B254" s="7"/>
      <c r="C254" s="7"/>
      <c r="D254" s="7"/>
    </row>
    <row r="255" spans="1:4" ht="15" customHeight="1">
      <c r="A255" s="6" t="s">
        <v>332</v>
      </c>
      <c r="B255" s="7"/>
      <c r="C255" s="7"/>
      <c r="D255" s="7"/>
    </row>
    <row r="256" spans="1:4" ht="15" customHeight="1">
      <c r="A256" s="6" t="s">
        <v>333</v>
      </c>
      <c r="B256" s="7"/>
      <c r="C256" s="7"/>
      <c r="D256" s="7"/>
    </row>
    <row r="257" spans="1:4" ht="15" customHeight="1">
      <c r="A257" s="6" t="s">
        <v>334</v>
      </c>
      <c r="B257" s="7"/>
      <c r="C257" s="7"/>
      <c r="D257" s="7"/>
    </row>
    <row r="258" spans="1:4" ht="15" customHeight="1">
      <c r="A258" s="6" t="s">
        <v>335</v>
      </c>
      <c r="B258" s="7"/>
      <c r="C258" s="7"/>
      <c r="D258" s="7"/>
    </row>
    <row r="259" spans="1:4" ht="15" customHeight="1">
      <c r="A259" s="6" t="s">
        <v>336</v>
      </c>
      <c r="B259" s="7"/>
      <c r="C259" s="7"/>
      <c r="D259" s="7"/>
    </row>
    <row r="260" spans="1:4" ht="15" customHeight="1">
      <c r="A260" s="6" t="s">
        <v>337</v>
      </c>
      <c r="B260" s="7"/>
      <c r="C260" s="7"/>
      <c r="D260" s="7"/>
    </row>
    <row r="261" spans="1:4" ht="15" customHeight="1">
      <c r="A261" s="6" t="s">
        <v>338</v>
      </c>
      <c r="B261" s="7"/>
      <c r="C261" s="7"/>
      <c r="D261" s="7"/>
    </row>
    <row r="262" spans="1:4" ht="15" customHeight="1">
      <c r="A262" s="6" t="s">
        <v>339</v>
      </c>
      <c r="B262" s="7"/>
      <c r="C262" s="7"/>
      <c r="D262" s="7"/>
    </row>
    <row r="263" spans="1:4" ht="15" customHeight="1">
      <c r="A263" s="6" t="s">
        <v>340</v>
      </c>
      <c r="B263" s="7"/>
      <c r="C263" s="7"/>
      <c r="D263" s="7"/>
    </row>
    <row r="264" spans="1:4" ht="15" customHeight="1">
      <c r="A264" s="6" t="s">
        <v>341</v>
      </c>
      <c r="B264" s="7"/>
      <c r="C264" s="7"/>
      <c r="D264" s="7"/>
    </row>
    <row r="265" spans="1:4" ht="15" customHeight="1">
      <c r="A265" s="6" t="s">
        <v>342</v>
      </c>
      <c r="B265" s="7"/>
      <c r="C265" s="7"/>
      <c r="D265" s="7"/>
    </row>
    <row r="266" spans="1:4" ht="15" customHeight="1">
      <c r="A266" s="6" t="s">
        <v>343</v>
      </c>
      <c r="B266" s="7"/>
      <c r="C266" s="7"/>
      <c r="D266" s="7"/>
    </row>
    <row r="267" spans="1:4" ht="15" customHeight="1">
      <c r="A267" s="6" t="s">
        <v>344</v>
      </c>
      <c r="B267" s="7"/>
      <c r="C267" s="7"/>
      <c r="D267" s="7"/>
    </row>
    <row r="268" spans="1:4" ht="15" customHeight="1">
      <c r="A268" s="6" t="s">
        <v>345</v>
      </c>
      <c r="B268" s="7"/>
      <c r="C268" s="7"/>
      <c r="D268" s="7"/>
    </row>
    <row r="269" spans="1:4" ht="15" customHeight="1">
      <c r="A269" s="6" t="s">
        <v>346</v>
      </c>
      <c r="B269" s="7"/>
      <c r="C269" s="7"/>
      <c r="D269" s="7"/>
    </row>
    <row r="270" spans="1:4" ht="15" customHeight="1">
      <c r="A270" s="6" t="s">
        <v>347</v>
      </c>
      <c r="B270" s="7"/>
      <c r="C270" s="7"/>
      <c r="D270" s="7"/>
    </row>
    <row r="271" spans="1:4" ht="15" customHeight="1">
      <c r="A271" s="6" t="s">
        <v>348</v>
      </c>
      <c r="B271" s="7"/>
      <c r="C271" s="7"/>
      <c r="D271" s="7"/>
    </row>
    <row r="272" spans="1:4" ht="15" customHeight="1">
      <c r="A272" s="6" t="s">
        <v>349</v>
      </c>
      <c r="B272" s="7"/>
      <c r="C272" s="7"/>
      <c r="D272" s="7"/>
    </row>
    <row r="273" spans="1:4" ht="15" customHeight="1">
      <c r="A273" s="6" t="s">
        <v>350</v>
      </c>
      <c r="B273" s="7"/>
      <c r="C273" s="7"/>
      <c r="D273" s="7"/>
    </row>
    <row r="274" spans="1:4" ht="15" customHeight="1">
      <c r="A274" s="6" t="s">
        <v>351</v>
      </c>
      <c r="B274" s="7"/>
      <c r="C274" s="7"/>
      <c r="D274" s="7"/>
    </row>
    <row r="275" spans="1:4" ht="15" customHeight="1">
      <c r="A275" s="6" t="s">
        <v>352</v>
      </c>
      <c r="B275" s="7"/>
      <c r="C275" s="7"/>
      <c r="D275" s="7"/>
    </row>
    <row r="276" spans="1:4" ht="15" customHeight="1">
      <c r="A276" s="6" t="s">
        <v>353</v>
      </c>
      <c r="B276" s="7"/>
      <c r="C276" s="7"/>
      <c r="D276" s="7"/>
    </row>
    <row r="277" spans="1:4" ht="15" customHeight="1">
      <c r="A277" s="6" t="s">
        <v>354</v>
      </c>
      <c r="B277" s="7"/>
      <c r="C277" s="7"/>
      <c r="D277" s="7"/>
    </row>
    <row r="278" spans="1:4" ht="15" customHeight="1">
      <c r="A278" s="6" t="s">
        <v>355</v>
      </c>
      <c r="B278" s="7"/>
      <c r="C278" s="7"/>
      <c r="D278" s="7"/>
    </row>
    <row r="279" spans="1:4" ht="15" customHeight="1">
      <c r="A279" s="6" t="s">
        <v>356</v>
      </c>
      <c r="B279" s="7"/>
      <c r="C279" s="7"/>
      <c r="D279" s="7"/>
    </row>
    <row r="280" spans="1:4" ht="15" customHeight="1">
      <c r="A280" s="6" t="s">
        <v>357</v>
      </c>
      <c r="B280" s="7"/>
      <c r="C280" s="7"/>
      <c r="D280" s="7"/>
    </row>
    <row r="281" spans="1:4" ht="15" customHeight="1">
      <c r="A281" s="6" t="s">
        <v>358</v>
      </c>
      <c r="B281" s="7"/>
      <c r="C281" s="7"/>
      <c r="D281" s="7"/>
    </row>
    <row r="282" spans="1:4" ht="15" customHeight="1">
      <c r="A282" s="6" t="s">
        <v>359</v>
      </c>
      <c r="B282" s="7"/>
      <c r="C282" s="7"/>
      <c r="D282" s="7"/>
    </row>
    <row r="283" spans="1:4" ht="15" customHeight="1">
      <c r="A283" s="6" t="s">
        <v>360</v>
      </c>
      <c r="B283" s="7"/>
      <c r="C283" s="7"/>
      <c r="D283" s="7"/>
    </row>
    <row r="284" spans="1:4" ht="15" customHeight="1">
      <c r="A284" s="6" t="s">
        <v>361</v>
      </c>
      <c r="B284" s="7"/>
      <c r="C284" s="7"/>
      <c r="D284" s="7"/>
    </row>
    <row r="285" spans="1:4" ht="15" customHeight="1">
      <c r="A285" s="6" t="s">
        <v>362</v>
      </c>
      <c r="B285" s="7"/>
      <c r="C285" s="7"/>
      <c r="D285" s="7"/>
    </row>
    <row r="286" spans="1:4" ht="15" customHeight="1">
      <c r="A286" s="6" t="s">
        <v>363</v>
      </c>
      <c r="B286" s="7"/>
      <c r="C286" s="7"/>
      <c r="D286" s="7"/>
    </row>
    <row r="287" spans="1:4" ht="15" customHeight="1">
      <c r="A287" s="6" t="s">
        <v>364</v>
      </c>
      <c r="B287" s="7"/>
      <c r="C287" s="7"/>
      <c r="D287" s="7"/>
    </row>
    <row r="288" spans="1:4" ht="15" customHeight="1">
      <c r="A288" s="6" t="s">
        <v>365</v>
      </c>
      <c r="B288" s="7"/>
      <c r="C288" s="7"/>
      <c r="D288" s="7"/>
    </row>
    <row r="289" spans="1:4" ht="15" customHeight="1">
      <c r="A289" s="6" t="s">
        <v>366</v>
      </c>
      <c r="B289" s="7"/>
      <c r="C289" s="7"/>
      <c r="D289" s="7"/>
    </row>
    <row r="290" spans="1:4" ht="15" customHeight="1">
      <c r="A290" s="6" t="s">
        <v>367</v>
      </c>
      <c r="B290" s="7"/>
      <c r="C290" s="7"/>
      <c r="D290" s="7"/>
    </row>
    <row r="291" spans="1:4" ht="15" customHeight="1">
      <c r="A291" s="6" t="s">
        <v>368</v>
      </c>
      <c r="B291" s="7"/>
      <c r="C291" s="7"/>
      <c r="D291" s="7"/>
    </row>
    <row r="292" spans="1:4" ht="15" customHeight="1">
      <c r="A292" s="6" t="s">
        <v>369</v>
      </c>
      <c r="B292" s="7"/>
      <c r="C292" s="7"/>
      <c r="D292" s="7"/>
    </row>
    <row r="293" spans="1:4" ht="15" customHeight="1">
      <c r="A293" s="6" t="s">
        <v>370</v>
      </c>
      <c r="B293" s="7"/>
      <c r="C293" s="7"/>
      <c r="D293" s="7"/>
    </row>
    <row r="294" spans="1:4" ht="15" customHeight="1">
      <c r="A294" s="6" t="s">
        <v>371</v>
      </c>
      <c r="B294" s="7"/>
      <c r="C294" s="7"/>
      <c r="D294" s="7"/>
    </row>
    <row r="295" spans="1:4" ht="15" customHeight="1">
      <c r="A295" s="6" t="s">
        <v>372</v>
      </c>
      <c r="B295" s="7"/>
      <c r="C295" s="7"/>
      <c r="D295" s="7"/>
    </row>
    <row r="296" spans="1:4" ht="15" customHeight="1">
      <c r="A296" s="6" t="s">
        <v>373</v>
      </c>
      <c r="B296" s="7"/>
      <c r="C296" s="7"/>
      <c r="D296" s="7"/>
    </row>
    <row r="297" spans="1:4" ht="15" customHeight="1">
      <c r="A297" s="6" t="s">
        <v>374</v>
      </c>
      <c r="B297" s="7"/>
      <c r="C297" s="7"/>
      <c r="D297" s="7"/>
    </row>
    <row r="298" spans="1:4" ht="15" customHeight="1">
      <c r="A298" s="6" t="s">
        <v>375</v>
      </c>
      <c r="B298" s="7"/>
      <c r="C298" s="7"/>
      <c r="D298" s="7"/>
    </row>
    <row r="299" spans="1:4" ht="15" customHeight="1">
      <c r="A299" s="6" t="s">
        <v>376</v>
      </c>
      <c r="B299" s="7"/>
      <c r="C299" s="7"/>
      <c r="D299" s="7"/>
    </row>
    <row r="300" spans="1:4" ht="15" customHeight="1">
      <c r="A300" s="6" t="s">
        <v>377</v>
      </c>
      <c r="B300" s="7"/>
      <c r="C300" s="7"/>
      <c r="D300" s="7"/>
    </row>
    <row r="301" spans="1:4" ht="15" customHeight="1">
      <c r="A301" s="6" t="s">
        <v>378</v>
      </c>
      <c r="B301" s="7"/>
      <c r="C301" s="7"/>
      <c r="D301" s="7"/>
    </row>
    <row r="302" spans="1:4" ht="15" customHeight="1">
      <c r="A302" s="6" t="s">
        <v>379</v>
      </c>
      <c r="B302" s="7"/>
      <c r="C302" s="7"/>
      <c r="D302" s="7"/>
    </row>
    <row r="303" spans="1:4" ht="15" customHeight="1">
      <c r="A303" s="6" t="s">
        <v>380</v>
      </c>
      <c r="B303" s="7"/>
      <c r="C303" s="7"/>
      <c r="D303" s="7"/>
    </row>
    <row r="304" spans="1:4" ht="15" customHeight="1">
      <c r="A304" s="6" t="s">
        <v>381</v>
      </c>
      <c r="B304" s="7"/>
      <c r="C304" s="7"/>
      <c r="D304" s="7"/>
    </row>
    <row r="305" spans="1:4" ht="15" customHeight="1">
      <c r="A305" s="6" t="s">
        <v>382</v>
      </c>
      <c r="B305" s="7"/>
      <c r="C305" s="7"/>
      <c r="D305" s="7"/>
    </row>
    <row r="306" spans="1:4" ht="15" customHeight="1">
      <c r="A306" s="6" t="s">
        <v>383</v>
      </c>
      <c r="B306" s="7"/>
      <c r="C306" s="7"/>
      <c r="D306" s="7"/>
    </row>
    <row r="307" spans="1:4" ht="15" customHeight="1">
      <c r="A307" s="6" t="s">
        <v>384</v>
      </c>
      <c r="B307" s="7"/>
      <c r="C307" s="7"/>
      <c r="D307" s="7"/>
    </row>
    <row r="308" spans="1:4" ht="15" customHeight="1">
      <c r="A308" s="6" t="s">
        <v>385</v>
      </c>
      <c r="B308" s="7"/>
      <c r="C308" s="7"/>
      <c r="D308" s="7"/>
    </row>
    <row r="309" spans="1:4" ht="15" customHeight="1">
      <c r="A309" s="6" t="s">
        <v>386</v>
      </c>
      <c r="B309" s="7"/>
      <c r="C309" s="7"/>
      <c r="D309" s="7"/>
    </row>
    <row r="310" spans="1:4" ht="15" customHeight="1">
      <c r="A310" s="6" t="s">
        <v>387</v>
      </c>
      <c r="B310" s="7"/>
      <c r="C310" s="7"/>
      <c r="D310" s="7"/>
    </row>
    <row r="311" spans="1:4" ht="15" customHeight="1">
      <c r="A311" s="6" t="s">
        <v>388</v>
      </c>
      <c r="B311" s="7"/>
      <c r="C311" s="7"/>
      <c r="D311" s="7"/>
    </row>
    <row r="312" spans="1:4" ht="15" customHeight="1">
      <c r="A312" s="6" t="s">
        <v>389</v>
      </c>
      <c r="B312" s="7"/>
      <c r="C312" s="7"/>
      <c r="D312" s="7"/>
    </row>
    <row r="313" spans="1:4" ht="15" customHeight="1">
      <c r="A313" s="6" t="s">
        <v>390</v>
      </c>
      <c r="B313" s="7"/>
      <c r="C313" s="7"/>
      <c r="D313" s="7"/>
    </row>
    <row r="314" spans="1:4" ht="15" customHeight="1">
      <c r="A314" s="6" t="s">
        <v>391</v>
      </c>
      <c r="B314" s="7"/>
      <c r="C314" s="7"/>
      <c r="D314" s="7"/>
    </row>
    <row r="315" spans="1:4" ht="15" customHeight="1">
      <c r="A315" s="6" t="s">
        <v>392</v>
      </c>
      <c r="B315" s="7"/>
      <c r="C315" s="7"/>
      <c r="D315" s="7"/>
    </row>
    <row r="316" spans="1:4" ht="15" customHeight="1">
      <c r="A316" s="6" t="s">
        <v>393</v>
      </c>
      <c r="B316" s="7"/>
      <c r="C316" s="7"/>
      <c r="D316" s="7"/>
    </row>
    <row r="317" spans="1:4" ht="15" customHeight="1">
      <c r="A317" s="6" t="s">
        <v>394</v>
      </c>
      <c r="B317" s="7"/>
      <c r="C317" s="7"/>
      <c r="D317" s="7"/>
    </row>
    <row r="318" spans="1:4" ht="15" customHeight="1">
      <c r="A318" s="6" t="s">
        <v>395</v>
      </c>
      <c r="B318" s="7"/>
      <c r="C318" s="7"/>
      <c r="D318" s="7"/>
    </row>
    <row r="319" spans="1:4" ht="15" customHeight="1">
      <c r="A319" s="6" t="s">
        <v>396</v>
      </c>
      <c r="B319" s="7"/>
      <c r="C319" s="7"/>
      <c r="D319" s="7"/>
    </row>
    <row r="320" spans="1:4" ht="15" customHeight="1">
      <c r="A320" s="6" t="s">
        <v>397</v>
      </c>
      <c r="B320" s="7"/>
      <c r="C320" s="7"/>
      <c r="D320" s="7"/>
    </row>
    <row r="321" spans="1:4" ht="15" customHeight="1">
      <c r="A321" s="6" t="s">
        <v>398</v>
      </c>
      <c r="B321" s="7"/>
      <c r="C321" s="7"/>
      <c r="D321" s="7"/>
    </row>
    <row r="322" spans="1:4" ht="15" customHeight="1">
      <c r="A322" s="6" t="s">
        <v>399</v>
      </c>
      <c r="B322" s="7"/>
      <c r="C322" s="7"/>
      <c r="D322" s="7"/>
    </row>
    <row r="323" spans="1:4" ht="15" customHeight="1">
      <c r="A323" s="6" t="s">
        <v>400</v>
      </c>
      <c r="B323" s="7"/>
      <c r="C323" s="7"/>
      <c r="D323" s="7"/>
    </row>
    <row r="324" spans="1:4" ht="15" customHeight="1">
      <c r="A324" s="6" t="s">
        <v>401</v>
      </c>
      <c r="B324" s="7"/>
      <c r="C324" s="7"/>
      <c r="D324" s="7"/>
    </row>
    <row r="325" spans="1:4" ht="15" customHeight="1">
      <c r="A325" s="6" t="s">
        <v>402</v>
      </c>
      <c r="B325" s="7"/>
      <c r="C325" s="7"/>
      <c r="D325" s="7"/>
    </row>
    <row r="326" spans="1:4" ht="15" customHeight="1">
      <c r="A326" s="6" t="s">
        <v>403</v>
      </c>
      <c r="B326" s="7"/>
      <c r="C326" s="7"/>
      <c r="D326" s="7"/>
    </row>
    <row r="327" spans="1:4" ht="15" customHeight="1">
      <c r="A327" s="6" t="s">
        <v>404</v>
      </c>
      <c r="B327" s="7"/>
      <c r="C327" s="7"/>
      <c r="D327" s="7"/>
    </row>
    <row r="328" spans="1:4" ht="15" customHeight="1">
      <c r="A328" s="6" t="s">
        <v>405</v>
      </c>
      <c r="B328" s="7"/>
      <c r="C328" s="7"/>
      <c r="D328" s="7"/>
    </row>
    <row r="329" spans="1:4" ht="15" customHeight="1">
      <c r="A329" s="6" t="s">
        <v>406</v>
      </c>
      <c r="B329" s="7"/>
      <c r="C329" s="7"/>
      <c r="D329" s="7"/>
    </row>
    <row r="330" spans="1:4" ht="15" customHeight="1">
      <c r="A330" s="6" t="s">
        <v>407</v>
      </c>
      <c r="B330" s="7"/>
      <c r="C330" s="7"/>
      <c r="D330" s="7"/>
    </row>
    <row r="331" spans="1:4" ht="15" customHeight="1">
      <c r="A331" s="6" t="s">
        <v>408</v>
      </c>
      <c r="B331" s="7"/>
      <c r="C331" s="7"/>
      <c r="D331" s="7"/>
    </row>
    <row r="332" spans="1:4" ht="15" customHeight="1">
      <c r="A332" s="6" t="s">
        <v>409</v>
      </c>
      <c r="B332" s="7"/>
      <c r="C332" s="7"/>
      <c r="D332" s="7"/>
    </row>
    <row r="333" spans="1:4" ht="15" customHeight="1">
      <c r="A333" s="6" t="s">
        <v>410</v>
      </c>
      <c r="B333" s="7"/>
      <c r="C333" s="7"/>
      <c r="D333" s="7"/>
    </row>
    <row r="334" spans="1:4" ht="15" customHeight="1">
      <c r="A334" s="6" t="s">
        <v>411</v>
      </c>
      <c r="B334" s="7"/>
      <c r="C334" s="7"/>
      <c r="D334" s="7"/>
    </row>
    <row r="335" spans="1:4" ht="15" customHeight="1">
      <c r="A335" s="6" t="s">
        <v>412</v>
      </c>
      <c r="B335" s="7"/>
      <c r="C335" s="7"/>
      <c r="D335" s="7"/>
    </row>
    <row r="336" spans="1:4" ht="15" customHeight="1">
      <c r="A336" s="6" t="s">
        <v>413</v>
      </c>
      <c r="B336" s="7"/>
      <c r="C336" s="7"/>
      <c r="D336" s="7"/>
    </row>
    <row r="337" spans="1:4" ht="15" customHeight="1">
      <c r="A337" s="6" t="s">
        <v>414</v>
      </c>
      <c r="B337" s="7"/>
      <c r="C337" s="7"/>
      <c r="D337" s="7"/>
    </row>
    <row r="338" spans="1:4" ht="15" customHeight="1">
      <c r="A338" s="6" t="s">
        <v>415</v>
      </c>
      <c r="B338" s="7"/>
      <c r="C338" s="7"/>
      <c r="D338" s="7"/>
    </row>
    <row r="339" spans="1:4" ht="15" customHeight="1">
      <c r="A339" s="6" t="s">
        <v>416</v>
      </c>
      <c r="B339" s="7"/>
      <c r="C339" s="7"/>
      <c r="D339" s="7"/>
    </row>
    <row r="340" spans="1:4" ht="15" customHeight="1">
      <c r="A340" s="6" t="s">
        <v>417</v>
      </c>
      <c r="B340" s="7"/>
      <c r="C340" s="7"/>
      <c r="D340" s="7"/>
    </row>
    <row r="341" spans="1:4" ht="15" customHeight="1">
      <c r="A341" s="6" t="s">
        <v>418</v>
      </c>
      <c r="B341" s="7"/>
      <c r="C341" s="7"/>
      <c r="D341" s="7"/>
    </row>
    <row r="342" spans="1:4" ht="15" customHeight="1">
      <c r="A342" s="6" t="s">
        <v>419</v>
      </c>
      <c r="B342" s="7"/>
      <c r="C342" s="7"/>
      <c r="D342" s="7"/>
    </row>
    <row r="343" spans="1:4" ht="15" customHeight="1">
      <c r="A343" s="6" t="s">
        <v>420</v>
      </c>
      <c r="B343" s="7"/>
      <c r="C343" s="7"/>
      <c r="D343" s="7"/>
    </row>
    <row r="344" spans="1:4" ht="15" customHeight="1">
      <c r="A344" s="6" t="s">
        <v>421</v>
      </c>
      <c r="B344" s="7"/>
      <c r="C344" s="7"/>
      <c r="D344" s="7"/>
    </row>
    <row r="345" spans="1:4" ht="15" customHeight="1">
      <c r="A345" s="6" t="s">
        <v>422</v>
      </c>
      <c r="B345" s="7"/>
      <c r="C345" s="7"/>
      <c r="D345" s="7"/>
    </row>
    <row r="346" spans="1:4" ht="15" customHeight="1">
      <c r="A346" s="6" t="s">
        <v>423</v>
      </c>
      <c r="B346" s="7"/>
      <c r="C346" s="7"/>
      <c r="D346" s="7"/>
    </row>
    <row r="347" spans="1:4" ht="15" customHeight="1">
      <c r="A347" s="6" t="s">
        <v>424</v>
      </c>
      <c r="B347" s="7"/>
      <c r="C347" s="7"/>
      <c r="D347" s="7"/>
    </row>
    <row r="348" spans="1:4" ht="15" customHeight="1">
      <c r="A348" s="6" t="s">
        <v>425</v>
      </c>
      <c r="B348" s="7"/>
      <c r="C348" s="7"/>
      <c r="D348" s="7"/>
    </row>
    <row r="349" spans="1:4" ht="15" customHeight="1">
      <c r="A349" s="6" t="s">
        <v>426</v>
      </c>
      <c r="B349" s="7"/>
      <c r="C349" s="7"/>
      <c r="D349" s="7"/>
    </row>
    <row r="350" spans="1:4" ht="15" customHeight="1">
      <c r="A350" s="6" t="s">
        <v>427</v>
      </c>
      <c r="B350" s="7"/>
      <c r="C350" s="7"/>
      <c r="D350" s="7"/>
    </row>
    <row r="351" spans="1:4" ht="15" customHeight="1">
      <c r="A351" s="6" t="s">
        <v>428</v>
      </c>
      <c r="B351" s="7"/>
      <c r="C351" s="7"/>
      <c r="D351" s="7"/>
    </row>
    <row r="352" spans="1:4" ht="15" customHeight="1">
      <c r="A352" s="6" t="s">
        <v>429</v>
      </c>
      <c r="B352" s="7"/>
      <c r="C352" s="7"/>
      <c r="D352" s="7"/>
    </row>
    <row r="353" spans="1:4" ht="15" customHeight="1">
      <c r="A353" s="6" t="s">
        <v>430</v>
      </c>
      <c r="B353" s="7"/>
      <c r="C353" s="7"/>
      <c r="D353" s="7"/>
    </row>
    <row r="354" spans="1:4" ht="15" customHeight="1">
      <c r="A354" s="6" t="s">
        <v>431</v>
      </c>
      <c r="B354" s="7"/>
      <c r="C354" s="7"/>
      <c r="D354" s="7"/>
    </row>
    <row r="355" spans="1:4" ht="15" customHeight="1">
      <c r="A355" s="6" t="s">
        <v>432</v>
      </c>
      <c r="B355" s="7"/>
      <c r="C355" s="7"/>
      <c r="D355" s="7"/>
    </row>
    <row r="356" spans="1:4" ht="15" customHeight="1">
      <c r="A356" s="6" t="s">
        <v>433</v>
      </c>
      <c r="B356" s="7"/>
      <c r="C356" s="7"/>
      <c r="D356" s="7"/>
    </row>
    <row r="357" spans="1:4" ht="15" customHeight="1">
      <c r="A357" s="6" t="s">
        <v>434</v>
      </c>
      <c r="B357" s="7"/>
      <c r="C357" s="7"/>
      <c r="D357" s="7"/>
    </row>
    <row r="358" spans="1:4" ht="15" customHeight="1">
      <c r="A358" s="6" t="s">
        <v>435</v>
      </c>
      <c r="B358" s="7"/>
      <c r="C358" s="7"/>
      <c r="D358" s="7"/>
    </row>
    <row r="359" spans="1:4" ht="15" customHeight="1">
      <c r="A359" s="6" t="s">
        <v>436</v>
      </c>
      <c r="B359" s="7"/>
      <c r="C359" s="7"/>
      <c r="D359" s="7"/>
    </row>
    <row r="360" spans="1:4" ht="15" customHeight="1">
      <c r="A360" s="6" t="s">
        <v>437</v>
      </c>
      <c r="B360" s="7"/>
      <c r="C360" s="7"/>
      <c r="D360" s="7"/>
    </row>
    <row r="361" spans="1:4" ht="15" customHeight="1">
      <c r="A361" s="6" t="s">
        <v>438</v>
      </c>
      <c r="B361" s="7"/>
      <c r="C361" s="7"/>
      <c r="D361" s="7"/>
    </row>
    <row r="362" spans="1:4" ht="15" customHeight="1">
      <c r="A362" s="6" t="s">
        <v>439</v>
      </c>
      <c r="B362" s="7"/>
      <c r="C362" s="7"/>
      <c r="D362" s="7"/>
    </row>
    <row r="363" spans="1:4" ht="15" customHeight="1">
      <c r="A363" s="6" t="s">
        <v>440</v>
      </c>
      <c r="B363" s="7"/>
      <c r="C363" s="7"/>
      <c r="D363" s="7"/>
    </row>
    <row r="364" spans="1:4" ht="15" customHeight="1">
      <c r="A364" s="6" t="s">
        <v>441</v>
      </c>
      <c r="B364" s="7"/>
      <c r="C364" s="7"/>
      <c r="D364" s="7"/>
    </row>
    <row r="365" spans="1:4" ht="15" customHeight="1">
      <c r="A365" s="6" t="s">
        <v>442</v>
      </c>
      <c r="B365" s="7"/>
      <c r="C365" s="7"/>
      <c r="D365" s="7"/>
    </row>
    <row r="366" spans="1:4" ht="15" customHeight="1">
      <c r="A366" s="6" t="s">
        <v>443</v>
      </c>
      <c r="B366" s="7"/>
      <c r="C366" s="7"/>
      <c r="D366" s="7"/>
    </row>
    <row r="367" spans="1:4" ht="15" customHeight="1">
      <c r="A367" s="6" t="s">
        <v>444</v>
      </c>
      <c r="B367" s="7"/>
      <c r="C367" s="7"/>
      <c r="D367" s="7"/>
    </row>
    <row r="368" spans="1:4" ht="15" customHeight="1">
      <c r="A368" s="6" t="s">
        <v>445</v>
      </c>
      <c r="B368" s="7"/>
      <c r="C368" s="7"/>
      <c r="D368" s="7"/>
    </row>
    <row r="369" spans="1:4" ht="15" customHeight="1">
      <c r="A369" s="6" t="s">
        <v>446</v>
      </c>
      <c r="B369" s="7"/>
      <c r="C369" s="7"/>
      <c r="D369" s="7"/>
    </row>
    <row r="370" spans="1:4" ht="15" customHeight="1">
      <c r="A370" s="6" t="s">
        <v>447</v>
      </c>
      <c r="B370" s="7"/>
      <c r="C370" s="7"/>
      <c r="D370" s="7"/>
    </row>
    <row r="371" spans="1:4" ht="15" customHeight="1">
      <c r="A371" s="6" t="s">
        <v>448</v>
      </c>
      <c r="B371" s="7"/>
      <c r="C371" s="7"/>
      <c r="D371" s="7"/>
    </row>
    <row r="372" spans="1:4" ht="15" customHeight="1">
      <c r="A372" s="6" t="s">
        <v>449</v>
      </c>
      <c r="B372" s="7"/>
      <c r="C372" s="7"/>
      <c r="D372" s="7"/>
    </row>
    <row r="373" spans="1:4" ht="15" customHeight="1">
      <c r="A373" s="6" t="s">
        <v>450</v>
      </c>
      <c r="B373" s="7"/>
      <c r="C373" s="7"/>
      <c r="D373" s="7"/>
    </row>
    <row r="374" spans="1:4" ht="15" customHeight="1">
      <c r="A374" s="6" t="s">
        <v>451</v>
      </c>
      <c r="B374" s="7"/>
      <c r="C374" s="7"/>
      <c r="D374" s="7"/>
    </row>
    <row r="375" spans="1:4" ht="15" customHeight="1">
      <c r="A375" s="6" t="s">
        <v>452</v>
      </c>
      <c r="B375" s="7"/>
      <c r="C375" s="7"/>
      <c r="D375" s="7"/>
    </row>
    <row r="376" spans="1:4" ht="15" customHeight="1">
      <c r="A376" s="6" t="s">
        <v>453</v>
      </c>
      <c r="B376" s="7"/>
      <c r="C376" s="7"/>
      <c r="D376" s="7"/>
    </row>
    <row r="377" spans="1:4" ht="15" customHeight="1">
      <c r="A377" s="6" t="s">
        <v>454</v>
      </c>
      <c r="B377" s="7"/>
      <c r="C377" s="7"/>
      <c r="D377" s="7"/>
    </row>
    <row r="378" spans="1:4" ht="15" customHeight="1">
      <c r="A378" s="6" t="s">
        <v>455</v>
      </c>
      <c r="B378" s="7"/>
      <c r="C378" s="7"/>
      <c r="D378" s="7"/>
    </row>
    <row r="379" spans="1:4" ht="15" customHeight="1">
      <c r="A379" s="6" t="s">
        <v>456</v>
      </c>
      <c r="B379" s="7"/>
      <c r="C379" s="7"/>
      <c r="D379" s="7"/>
    </row>
    <row r="380" spans="1:4" ht="15" customHeight="1">
      <c r="A380" s="6" t="s">
        <v>457</v>
      </c>
      <c r="B380" s="7"/>
      <c r="C380" s="7"/>
      <c r="D380" s="7"/>
    </row>
    <row r="381" spans="1:4" ht="15" customHeight="1">
      <c r="A381" s="6" t="s">
        <v>458</v>
      </c>
      <c r="B381" s="7"/>
      <c r="C381" s="7"/>
      <c r="D381" s="7"/>
    </row>
    <row r="382" spans="1:4" ht="15" customHeight="1">
      <c r="A382" s="6" t="s">
        <v>459</v>
      </c>
      <c r="B382" s="7"/>
      <c r="C382" s="7"/>
      <c r="D382" s="7"/>
    </row>
    <row r="383" spans="1:4" ht="15" customHeight="1">
      <c r="A383" s="6" t="s">
        <v>460</v>
      </c>
      <c r="B383" s="7"/>
      <c r="C383" s="7"/>
      <c r="D383" s="7"/>
    </row>
    <row r="384" spans="1:4" ht="15" customHeight="1">
      <c r="A384" s="6" t="s">
        <v>461</v>
      </c>
      <c r="B384" s="7"/>
      <c r="C384" s="7"/>
      <c r="D384" s="7"/>
    </row>
    <row r="385" spans="1:4" ht="15" customHeight="1">
      <c r="A385" s="6" t="s">
        <v>462</v>
      </c>
      <c r="B385" s="7"/>
      <c r="C385" s="7"/>
      <c r="D385" s="7"/>
    </row>
    <row r="386" spans="1:4" ht="15" customHeight="1">
      <c r="A386" s="6" t="s">
        <v>463</v>
      </c>
      <c r="B386" s="7"/>
      <c r="C386" s="7"/>
      <c r="D386" s="7"/>
    </row>
    <row r="387" spans="1:4" ht="15" customHeight="1">
      <c r="A387" s="6" t="s">
        <v>464</v>
      </c>
      <c r="B387" s="7"/>
      <c r="C387" s="7"/>
      <c r="D387" s="7"/>
    </row>
    <row r="388" spans="1:4" ht="15" customHeight="1">
      <c r="A388" s="6" t="s">
        <v>465</v>
      </c>
      <c r="B388" s="7"/>
      <c r="C388" s="7"/>
      <c r="D388" s="7"/>
    </row>
    <row r="389" spans="1:4" ht="15" customHeight="1">
      <c r="A389" s="6" t="s">
        <v>466</v>
      </c>
      <c r="B389" s="7"/>
      <c r="C389" s="7"/>
      <c r="D389" s="7"/>
    </row>
    <row r="390" spans="1:4" ht="15" customHeight="1">
      <c r="A390" s="6" t="s">
        <v>467</v>
      </c>
      <c r="B390" s="7"/>
      <c r="C390" s="7"/>
      <c r="D390" s="7"/>
    </row>
    <row r="391" spans="1:4" ht="15" customHeight="1">
      <c r="A391" s="6" t="s">
        <v>468</v>
      </c>
      <c r="B391" s="7"/>
      <c r="C391" s="7"/>
      <c r="D391" s="7"/>
    </row>
    <row r="392" spans="1:4" ht="15" customHeight="1">
      <c r="A392" s="6" t="s">
        <v>469</v>
      </c>
      <c r="B392" s="7"/>
      <c r="C392" s="7"/>
      <c r="D392" s="7"/>
    </row>
    <row r="393" spans="1:4" ht="15" customHeight="1">
      <c r="A393" s="6" t="s">
        <v>470</v>
      </c>
      <c r="B393" s="7"/>
      <c r="C393" s="7"/>
      <c r="D393" s="7"/>
    </row>
    <row r="394" spans="1:4" ht="15" customHeight="1">
      <c r="A394" s="6" t="s">
        <v>471</v>
      </c>
      <c r="B394" s="7"/>
      <c r="C394" s="7"/>
      <c r="D394" s="7"/>
    </row>
    <row r="395" spans="1:4" ht="15" customHeight="1">
      <c r="A395" s="6" t="s">
        <v>472</v>
      </c>
      <c r="B395" s="7"/>
      <c r="C395" s="7"/>
      <c r="D395" s="7"/>
    </row>
    <row r="396" spans="1:4" ht="15" customHeight="1">
      <c r="A396" s="6" t="s">
        <v>473</v>
      </c>
      <c r="B396" s="7"/>
      <c r="C396" s="7"/>
      <c r="D396" s="7"/>
    </row>
    <row r="397" spans="1:4" ht="15" customHeight="1">
      <c r="A397" s="6" t="s">
        <v>474</v>
      </c>
      <c r="B397" s="7"/>
      <c r="C397" s="7"/>
      <c r="D397" s="7"/>
    </row>
    <row r="398" spans="1:4" ht="15" customHeight="1">
      <c r="A398" s="6" t="s">
        <v>475</v>
      </c>
      <c r="B398" s="7"/>
      <c r="C398" s="7"/>
      <c r="D398" s="7"/>
    </row>
    <row r="399" spans="1:4" ht="15" customHeight="1">
      <c r="A399" s="6" t="s">
        <v>476</v>
      </c>
      <c r="B399" s="7"/>
      <c r="C399" s="7"/>
      <c r="D399" s="7"/>
    </row>
    <row r="400" spans="1:4" ht="15" customHeight="1">
      <c r="A400" s="6" t="s">
        <v>477</v>
      </c>
      <c r="B400" s="7"/>
      <c r="C400" s="7"/>
      <c r="D400" s="7"/>
    </row>
    <row r="401" spans="1:4" ht="15" customHeight="1">
      <c r="A401" s="6" t="s">
        <v>478</v>
      </c>
      <c r="B401" s="7"/>
      <c r="C401" s="7"/>
      <c r="D401" s="7"/>
    </row>
    <row r="402" spans="1:4" ht="15" customHeight="1">
      <c r="A402" s="6" t="s">
        <v>479</v>
      </c>
      <c r="B402" s="7"/>
      <c r="C402" s="7"/>
      <c r="D402" s="7"/>
    </row>
    <row r="403" spans="1:4" ht="15" customHeight="1">
      <c r="A403" s="6" t="s">
        <v>480</v>
      </c>
      <c r="B403" s="7"/>
      <c r="C403" s="7"/>
      <c r="D403" s="7"/>
    </row>
    <row r="404" spans="1:4" ht="15" customHeight="1">
      <c r="A404" s="6" t="s">
        <v>481</v>
      </c>
      <c r="B404" s="7"/>
      <c r="C404" s="7"/>
      <c r="D404" s="7"/>
    </row>
    <row r="405" spans="1:4" ht="15" customHeight="1">
      <c r="A405" s="6" t="s">
        <v>482</v>
      </c>
      <c r="B405" s="7"/>
      <c r="C405" s="7"/>
      <c r="D405" s="7"/>
    </row>
    <row r="406" spans="1:4" ht="15" customHeight="1">
      <c r="A406" s="6" t="s">
        <v>483</v>
      </c>
      <c r="B406" s="7"/>
      <c r="C406" s="7"/>
      <c r="D406" s="7"/>
    </row>
    <row r="407" spans="1:4" ht="15" customHeight="1">
      <c r="A407" s="6" t="s">
        <v>484</v>
      </c>
      <c r="B407" s="7"/>
      <c r="C407" s="7"/>
      <c r="D407" s="7"/>
    </row>
    <row r="408" spans="1:4" ht="15" customHeight="1">
      <c r="A408" s="6" t="s">
        <v>485</v>
      </c>
      <c r="B408" s="7"/>
      <c r="C408" s="7"/>
      <c r="D408" s="7"/>
    </row>
    <row r="409" spans="1:4" ht="15" customHeight="1">
      <c r="A409" s="6" t="s">
        <v>486</v>
      </c>
      <c r="B409" s="7"/>
      <c r="C409" s="7"/>
      <c r="D409" s="7"/>
    </row>
    <row r="410" spans="1:4" ht="15" customHeight="1">
      <c r="A410" s="6" t="s">
        <v>487</v>
      </c>
      <c r="B410" s="7"/>
      <c r="C410" s="7"/>
      <c r="D410" s="7"/>
    </row>
    <row r="411" spans="1:4" ht="15" customHeight="1">
      <c r="A411" s="6" t="s">
        <v>488</v>
      </c>
      <c r="B411" s="7"/>
      <c r="C411" s="7"/>
      <c r="D411" s="7"/>
    </row>
    <row r="412" spans="1:4" ht="15" customHeight="1">
      <c r="A412" s="6" t="s">
        <v>489</v>
      </c>
      <c r="B412" s="7"/>
      <c r="C412" s="7"/>
      <c r="D412" s="7"/>
    </row>
    <row r="413" spans="1:4" ht="15" customHeight="1">
      <c r="A413" s="6" t="s">
        <v>490</v>
      </c>
      <c r="B413" s="7"/>
      <c r="C413" s="7"/>
      <c r="D413" s="7"/>
    </row>
    <row r="414" spans="1:4" ht="15" customHeight="1">
      <c r="A414" s="6" t="s">
        <v>491</v>
      </c>
      <c r="B414" s="7"/>
      <c r="C414" s="7"/>
      <c r="D414" s="7"/>
    </row>
    <row r="415" spans="1:4" ht="15" customHeight="1">
      <c r="A415" s="6" t="s">
        <v>492</v>
      </c>
      <c r="B415" s="7"/>
      <c r="C415" s="7"/>
      <c r="D415" s="7"/>
    </row>
    <row r="416" spans="1:4" ht="15" customHeight="1">
      <c r="A416" s="6" t="s">
        <v>493</v>
      </c>
      <c r="B416" s="7"/>
      <c r="C416" s="7"/>
      <c r="D416" s="7"/>
    </row>
    <row r="417" spans="1:4" ht="15" customHeight="1">
      <c r="A417" s="6" t="s">
        <v>494</v>
      </c>
      <c r="B417" s="7"/>
      <c r="C417" s="7"/>
      <c r="D417" s="7"/>
    </row>
    <row r="418" spans="1:4" ht="15" customHeight="1">
      <c r="A418" s="6" t="s">
        <v>495</v>
      </c>
      <c r="B418" s="7"/>
      <c r="C418" s="7"/>
      <c r="D418" s="7"/>
    </row>
    <row r="419" spans="1:4" ht="15" customHeight="1">
      <c r="A419" s="6" t="s">
        <v>496</v>
      </c>
      <c r="B419" s="7"/>
      <c r="C419" s="7"/>
      <c r="D419" s="7"/>
    </row>
    <row r="420" spans="1:4" ht="15" customHeight="1">
      <c r="A420" s="6" t="s">
        <v>497</v>
      </c>
      <c r="B420" s="7"/>
      <c r="C420" s="7"/>
      <c r="D420" s="7"/>
    </row>
    <row r="421" spans="1:4" ht="15" customHeight="1">
      <c r="A421" s="6" t="s">
        <v>498</v>
      </c>
      <c r="B421" s="7"/>
      <c r="C421" s="7"/>
      <c r="D421" s="7"/>
    </row>
    <row r="422" spans="1:4" ht="15" customHeight="1">
      <c r="A422" s="6" t="s">
        <v>499</v>
      </c>
      <c r="B422" s="7"/>
      <c r="C422" s="7"/>
      <c r="D422" s="7"/>
    </row>
    <row r="423" spans="1:4" ht="15" customHeight="1">
      <c r="A423" s="6" t="s">
        <v>500</v>
      </c>
      <c r="B423" s="7"/>
      <c r="C423" s="7"/>
      <c r="D423" s="7"/>
    </row>
    <row r="424" spans="1:4" ht="15" customHeight="1">
      <c r="A424" s="6" t="s">
        <v>501</v>
      </c>
      <c r="B424" s="7"/>
      <c r="C424" s="7"/>
      <c r="D424" s="7"/>
    </row>
    <row r="425" spans="1:4" ht="15" customHeight="1">
      <c r="A425" s="6" t="s">
        <v>502</v>
      </c>
      <c r="B425" s="7"/>
      <c r="C425" s="7"/>
      <c r="D425" s="7"/>
    </row>
    <row r="426" spans="1:4" ht="15" customHeight="1">
      <c r="A426" s="6" t="s">
        <v>503</v>
      </c>
      <c r="B426" s="7"/>
      <c r="C426" s="7"/>
      <c r="D426" s="7"/>
    </row>
    <row r="427" spans="1:4" ht="15" customHeight="1">
      <c r="A427" s="6" t="s">
        <v>504</v>
      </c>
      <c r="B427" s="7"/>
      <c r="C427" s="7"/>
      <c r="D427" s="7"/>
    </row>
    <row r="428" spans="1:4" ht="15" customHeight="1">
      <c r="A428" s="6" t="s">
        <v>505</v>
      </c>
      <c r="B428" s="7"/>
      <c r="C428" s="7"/>
      <c r="D428" s="7"/>
    </row>
    <row r="429" spans="1:4" ht="15" customHeight="1">
      <c r="A429" s="6" t="s">
        <v>506</v>
      </c>
      <c r="B429" s="7"/>
      <c r="C429" s="7"/>
      <c r="D429" s="7"/>
    </row>
    <row r="430" spans="1:4" ht="15" customHeight="1">
      <c r="A430" s="6" t="s">
        <v>507</v>
      </c>
      <c r="B430" s="7"/>
      <c r="C430" s="7"/>
      <c r="D430" s="7"/>
    </row>
    <row r="431" spans="1:4" ht="15" customHeight="1">
      <c r="A431" s="6" t="s">
        <v>508</v>
      </c>
      <c r="B431" s="7"/>
      <c r="C431" s="7"/>
      <c r="D431" s="7"/>
    </row>
    <row r="432" spans="1:4" ht="15" customHeight="1">
      <c r="A432" s="6" t="s">
        <v>509</v>
      </c>
      <c r="B432" s="7"/>
      <c r="C432" s="7"/>
      <c r="D432" s="7"/>
    </row>
    <row r="433" spans="1:4" ht="15" customHeight="1">
      <c r="A433" s="6" t="s">
        <v>510</v>
      </c>
      <c r="B433" s="7"/>
      <c r="C433" s="7"/>
      <c r="D433" s="7"/>
    </row>
    <row r="434" spans="1:4" ht="15" customHeight="1">
      <c r="A434" s="6" t="s">
        <v>511</v>
      </c>
      <c r="B434" s="7"/>
      <c r="C434" s="7"/>
      <c r="D434" s="7"/>
    </row>
    <row r="435" spans="1:4" ht="15" customHeight="1">
      <c r="A435" s="6" t="s">
        <v>512</v>
      </c>
      <c r="B435" s="7"/>
      <c r="C435" s="7"/>
      <c r="D435" s="7"/>
    </row>
    <row r="436" spans="1:4" ht="15" customHeight="1">
      <c r="A436" s="6" t="s">
        <v>513</v>
      </c>
      <c r="B436" s="7"/>
      <c r="C436" s="7"/>
      <c r="D436" s="7"/>
    </row>
    <row r="437" spans="1:4" ht="15" customHeight="1">
      <c r="A437" s="6" t="s">
        <v>514</v>
      </c>
      <c r="B437" s="7"/>
      <c r="C437" s="7"/>
      <c r="D437" s="7"/>
    </row>
    <row r="438" spans="1:4" ht="15" customHeight="1">
      <c r="A438" s="6" t="s">
        <v>515</v>
      </c>
      <c r="B438" s="7"/>
      <c r="C438" s="7"/>
      <c r="D438" s="7"/>
    </row>
    <row r="439" spans="1:4" ht="15" customHeight="1">
      <c r="A439" s="6" t="s">
        <v>516</v>
      </c>
      <c r="B439" s="7"/>
      <c r="C439" s="7"/>
      <c r="D439" s="7"/>
    </row>
    <row r="440" spans="1:4" ht="15" customHeight="1">
      <c r="A440" s="6" t="s">
        <v>517</v>
      </c>
      <c r="B440" s="7"/>
      <c r="C440" s="7"/>
      <c r="D440" s="7"/>
    </row>
    <row r="441" spans="1:4" ht="15" customHeight="1">
      <c r="A441" s="6" t="s">
        <v>518</v>
      </c>
      <c r="B441" s="7"/>
      <c r="C441" s="7"/>
      <c r="D441" s="7"/>
    </row>
    <row r="442" spans="1:4" ht="15" customHeight="1">
      <c r="A442" s="6" t="s">
        <v>519</v>
      </c>
      <c r="B442" s="7"/>
      <c r="C442" s="7"/>
      <c r="D442" s="7"/>
    </row>
    <row r="443" spans="1:4" ht="15" customHeight="1">
      <c r="A443" s="6" t="s">
        <v>520</v>
      </c>
      <c r="B443" s="7"/>
      <c r="C443" s="7"/>
      <c r="D443" s="7"/>
    </row>
    <row r="444" spans="1:4" ht="15" customHeight="1">
      <c r="A444" s="6" t="s">
        <v>521</v>
      </c>
      <c r="B444" s="7"/>
      <c r="C444" s="7"/>
      <c r="D444" s="7"/>
    </row>
    <row r="445" spans="1:4" ht="15" customHeight="1">
      <c r="A445" s="6" t="s">
        <v>522</v>
      </c>
      <c r="B445" s="7"/>
      <c r="C445" s="7"/>
      <c r="D445" s="7"/>
    </row>
    <row r="446" spans="1:4" ht="15" customHeight="1">
      <c r="A446" s="6" t="s">
        <v>523</v>
      </c>
      <c r="B446" s="7"/>
      <c r="C446" s="7"/>
      <c r="D446" s="7"/>
    </row>
    <row r="447" spans="1:4" ht="15" customHeight="1">
      <c r="A447" s="6" t="s">
        <v>524</v>
      </c>
      <c r="B447" s="7"/>
      <c r="C447" s="7"/>
      <c r="D447" s="7"/>
    </row>
    <row r="448" spans="1:4" ht="15" customHeight="1">
      <c r="A448" s="6" t="s">
        <v>525</v>
      </c>
      <c r="B448" s="7"/>
      <c r="C448" s="7"/>
      <c r="D448" s="7"/>
    </row>
    <row r="449" spans="1:4" ht="15" customHeight="1">
      <c r="A449" s="6" t="s">
        <v>526</v>
      </c>
      <c r="B449" s="7"/>
      <c r="C449" s="7"/>
      <c r="D449" s="7"/>
    </row>
    <row r="450" spans="1:4" ht="15" customHeight="1">
      <c r="A450" s="6" t="s">
        <v>527</v>
      </c>
      <c r="B450" s="7"/>
      <c r="C450" s="7"/>
      <c r="D450" s="7"/>
    </row>
    <row r="451" spans="1:4" ht="15" customHeight="1">
      <c r="A451" s="6" t="s">
        <v>528</v>
      </c>
      <c r="B451" s="7"/>
      <c r="C451" s="7"/>
      <c r="D451" s="7"/>
    </row>
    <row r="452" spans="1:4" ht="15" customHeight="1">
      <c r="A452" s="6" t="s">
        <v>529</v>
      </c>
      <c r="B452" s="7"/>
      <c r="C452" s="7"/>
      <c r="D452" s="7"/>
    </row>
    <row r="453" spans="1:4" ht="15" customHeight="1">
      <c r="A453" s="6" t="s">
        <v>530</v>
      </c>
      <c r="B453" s="7"/>
      <c r="C453" s="7"/>
      <c r="D453" s="7"/>
    </row>
    <row r="454" spans="1:4" ht="15" customHeight="1">
      <c r="A454" s="6" t="s">
        <v>531</v>
      </c>
      <c r="B454" s="7"/>
      <c r="C454" s="7"/>
      <c r="D454" s="7"/>
    </row>
    <row r="455" spans="1:4" ht="15" customHeight="1">
      <c r="A455" s="6" t="s">
        <v>532</v>
      </c>
      <c r="B455" s="7"/>
      <c r="C455" s="7"/>
      <c r="D455" s="7"/>
    </row>
    <row r="456" spans="1:4" ht="15" customHeight="1">
      <c r="A456" s="6" t="s">
        <v>533</v>
      </c>
      <c r="B456" s="7"/>
      <c r="C456" s="7"/>
      <c r="D456" s="7"/>
    </row>
    <row r="457" spans="1:4" ht="15" customHeight="1">
      <c r="A457" s="6" t="s">
        <v>534</v>
      </c>
      <c r="B457" s="7"/>
      <c r="C457" s="7"/>
      <c r="D457" s="7"/>
    </row>
    <row r="458" spans="1:4" ht="15" customHeight="1">
      <c r="A458" s="6" t="s">
        <v>535</v>
      </c>
      <c r="B458" s="7"/>
      <c r="C458" s="7"/>
      <c r="D458" s="7"/>
    </row>
    <row r="459" spans="1:4" ht="15" customHeight="1">
      <c r="A459" s="6" t="s">
        <v>536</v>
      </c>
      <c r="B459" s="7"/>
      <c r="C459" s="7"/>
      <c r="D459" s="7"/>
    </row>
    <row r="460" spans="1:4" ht="15" customHeight="1">
      <c r="A460" s="6" t="s">
        <v>537</v>
      </c>
      <c r="B460" s="7"/>
      <c r="C460" s="7"/>
      <c r="D460" s="7"/>
    </row>
    <row r="461" spans="1:4" ht="15" customHeight="1">
      <c r="A461" s="6" t="s">
        <v>538</v>
      </c>
      <c r="B461" s="7"/>
      <c r="C461" s="7"/>
      <c r="D461" s="7"/>
    </row>
    <row r="462" spans="1:4" ht="15" customHeight="1">
      <c r="A462" s="6" t="s">
        <v>539</v>
      </c>
      <c r="B462" s="7"/>
      <c r="C462" s="7"/>
      <c r="D462" s="7"/>
    </row>
    <row r="463" spans="1:4" ht="15" customHeight="1">
      <c r="A463" s="6" t="s">
        <v>540</v>
      </c>
      <c r="B463" s="7"/>
      <c r="C463" s="7"/>
      <c r="D463" s="7"/>
    </row>
    <row r="464" spans="1:4" ht="15" customHeight="1">
      <c r="A464" s="6" t="s">
        <v>541</v>
      </c>
      <c r="B464" s="7"/>
      <c r="C464" s="7"/>
      <c r="D464" s="7"/>
    </row>
    <row r="465" spans="1:4" ht="15" customHeight="1">
      <c r="A465" s="6" t="s">
        <v>542</v>
      </c>
      <c r="B465" s="7"/>
      <c r="C465" s="7"/>
      <c r="D465" s="7"/>
    </row>
    <row r="466" spans="1:4" ht="15" customHeight="1">
      <c r="A466" s="6" t="s">
        <v>543</v>
      </c>
      <c r="B466" s="7"/>
      <c r="C466" s="7"/>
      <c r="D466" s="7"/>
    </row>
    <row r="467" spans="1:4" ht="15" customHeight="1">
      <c r="A467" s="6" t="s">
        <v>544</v>
      </c>
      <c r="B467" s="7"/>
      <c r="C467" s="7"/>
      <c r="D467" s="7"/>
    </row>
    <row r="468" spans="1:4" ht="15" customHeight="1">
      <c r="A468" s="6" t="s">
        <v>545</v>
      </c>
      <c r="B468" s="7"/>
      <c r="C468" s="7"/>
      <c r="D468" s="7"/>
    </row>
    <row r="469" spans="1:4" ht="15" customHeight="1">
      <c r="A469" s="6" t="s">
        <v>546</v>
      </c>
      <c r="B469" s="7"/>
      <c r="C469" s="7"/>
      <c r="D469" s="7"/>
    </row>
    <row r="470" spans="1:4" ht="15" customHeight="1">
      <c r="A470" s="6" t="s">
        <v>547</v>
      </c>
      <c r="B470" s="7"/>
      <c r="C470" s="7"/>
      <c r="D470" s="7"/>
    </row>
    <row r="471" spans="1:4" ht="15" customHeight="1">
      <c r="A471" s="6" t="s">
        <v>548</v>
      </c>
      <c r="B471" s="7"/>
      <c r="C471" s="7"/>
      <c r="D471" s="7"/>
    </row>
    <row r="472" spans="1:4" ht="15" customHeight="1">
      <c r="A472" s="6" t="s">
        <v>549</v>
      </c>
      <c r="B472" s="7"/>
      <c r="C472" s="7"/>
      <c r="D472" s="7"/>
    </row>
    <row r="473" spans="1:4" ht="15" customHeight="1">
      <c r="A473" s="6" t="s">
        <v>550</v>
      </c>
      <c r="B473" s="7"/>
      <c r="C473" s="7"/>
      <c r="D473" s="7"/>
    </row>
    <row r="474" spans="1:4" ht="15" customHeight="1">
      <c r="A474" s="6" t="s">
        <v>551</v>
      </c>
      <c r="B474" s="7"/>
      <c r="C474" s="7"/>
      <c r="D474" s="7"/>
    </row>
    <row r="475" spans="1:4" ht="15" customHeight="1">
      <c r="A475" s="6" t="s">
        <v>552</v>
      </c>
      <c r="B475" s="7"/>
      <c r="C475" s="7"/>
      <c r="D475" s="7"/>
    </row>
    <row r="476" spans="1:4" ht="15" customHeight="1">
      <c r="A476" s="6" t="s">
        <v>553</v>
      </c>
      <c r="B476" s="7"/>
      <c r="C476" s="7"/>
      <c r="D476" s="7"/>
    </row>
    <row r="477" spans="1:4" ht="15" customHeight="1">
      <c r="A477" s="6" t="s">
        <v>554</v>
      </c>
      <c r="B477" s="7"/>
      <c r="C477" s="7"/>
      <c r="D477" s="7"/>
    </row>
    <row r="478" spans="1:4" ht="15" customHeight="1">
      <c r="A478" s="6" t="s">
        <v>555</v>
      </c>
      <c r="B478" s="7"/>
      <c r="C478" s="7"/>
      <c r="D478" s="7"/>
    </row>
    <row r="479" spans="1:4" ht="15" customHeight="1">
      <c r="A479" s="6" t="s">
        <v>556</v>
      </c>
      <c r="B479" s="7"/>
      <c r="C479" s="7"/>
      <c r="D479" s="7"/>
    </row>
    <row r="480" spans="1:4" ht="15" customHeight="1">
      <c r="A480" s="6" t="s">
        <v>557</v>
      </c>
      <c r="B480" s="7"/>
      <c r="C480" s="7"/>
      <c r="D480" s="7"/>
    </row>
    <row r="481" spans="1:4" ht="15" customHeight="1">
      <c r="A481" s="6" t="s">
        <v>558</v>
      </c>
      <c r="B481" s="7"/>
      <c r="C481" s="7"/>
      <c r="D481" s="7"/>
    </row>
    <row r="482" spans="1:4" ht="15" customHeight="1">
      <c r="A482" s="6" t="s">
        <v>559</v>
      </c>
      <c r="B482" s="7"/>
      <c r="C482" s="7"/>
      <c r="D482" s="7"/>
    </row>
    <row r="483" spans="1:4" ht="15" customHeight="1">
      <c r="A483" s="6" t="s">
        <v>560</v>
      </c>
      <c r="B483" s="7"/>
      <c r="C483" s="7"/>
      <c r="D483" s="7"/>
    </row>
    <row r="484" spans="1:4" ht="15" customHeight="1">
      <c r="A484" s="6" t="s">
        <v>561</v>
      </c>
      <c r="B484" s="7"/>
      <c r="C484" s="7"/>
      <c r="D484" s="7"/>
    </row>
    <row r="485" spans="1:4" ht="15" customHeight="1">
      <c r="A485" s="6" t="s">
        <v>562</v>
      </c>
      <c r="B485" s="7"/>
      <c r="C485" s="7"/>
      <c r="D485" s="7"/>
    </row>
    <row r="486" spans="1:4" ht="15" customHeight="1">
      <c r="A486" s="6" t="s">
        <v>563</v>
      </c>
      <c r="B486" s="7"/>
      <c r="C486" s="7"/>
      <c r="D486" s="7"/>
    </row>
    <row r="487" spans="1:4" ht="15" customHeight="1">
      <c r="A487" s="6" t="s">
        <v>564</v>
      </c>
      <c r="B487" s="7"/>
      <c r="C487" s="7"/>
      <c r="D487" s="7"/>
    </row>
    <row r="488" spans="1:4" ht="15" customHeight="1">
      <c r="A488" s="6" t="s">
        <v>565</v>
      </c>
      <c r="B488" s="7"/>
      <c r="C488" s="7"/>
      <c r="D488" s="7"/>
    </row>
    <row r="489" spans="1:4" ht="15" customHeight="1">
      <c r="A489" s="6" t="s">
        <v>566</v>
      </c>
      <c r="B489" s="7"/>
      <c r="C489" s="7"/>
      <c r="D489" s="7"/>
    </row>
    <row r="490" spans="1:4" ht="15" customHeight="1">
      <c r="A490" s="6" t="s">
        <v>567</v>
      </c>
      <c r="B490" s="7"/>
      <c r="C490" s="7"/>
      <c r="D490" s="7"/>
    </row>
    <row r="491" spans="1:4" ht="15" customHeight="1">
      <c r="A491" s="6" t="s">
        <v>568</v>
      </c>
      <c r="B491" s="7"/>
      <c r="C491" s="7"/>
      <c r="D491" s="7"/>
    </row>
    <row r="492" spans="1:4" ht="15" customHeight="1">
      <c r="A492" s="6" t="s">
        <v>569</v>
      </c>
      <c r="B492" s="7"/>
      <c r="C492" s="7"/>
      <c r="D492" s="7"/>
    </row>
    <row r="493" spans="1:4" ht="15" customHeight="1">
      <c r="A493" s="6" t="s">
        <v>570</v>
      </c>
      <c r="B493" s="7"/>
      <c r="C493" s="7"/>
      <c r="D493" s="7"/>
    </row>
    <row r="494" spans="1:4" ht="15" customHeight="1">
      <c r="A494" s="6" t="s">
        <v>571</v>
      </c>
      <c r="B494" s="7"/>
      <c r="C494" s="7"/>
      <c r="D494" s="7"/>
    </row>
    <row r="495" spans="1:4" ht="15" customHeight="1">
      <c r="A495" s="6" t="s">
        <v>572</v>
      </c>
      <c r="B495" s="7"/>
      <c r="C495" s="7"/>
      <c r="D495" s="7"/>
    </row>
    <row r="496" spans="1:4" ht="15" customHeight="1">
      <c r="A496" s="6" t="s">
        <v>573</v>
      </c>
      <c r="B496" s="7"/>
      <c r="C496" s="7"/>
      <c r="D496" s="7"/>
    </row>
    <row r="497" spans="1:4" ht="15" customHeight="1">
      <c r="A497" s="6" t="s">
        <v>574</v>
      </c>
      <c r="B497" s="7"/>
      <c r="C497" s="7"/>
      <c r="D497" s="7"/>
    </row>
    <row r="498" spans="1:4" ht="15" customHeight="1">
      <c r="A498" s="6" t="s">
        <v>575</v>
      </c>
      <c r="B498" s="7"/>
      <c r="C498" s="7"/>
      <c r="D498" s="7"/>
    </row>
    <row r="499" spans="1:4" ht="15" customHeight="1">
      <c r="A499" s="6" t="s">
        <v>576</v>
      </c>
      <c r="B499" s="7"/>
      <c r="C499" s="7"/>
      <c r="D499" s="7"/>
    </row>
    <row r="500" spans="1:4" ht="15" customHeight="1">
      <c r="A500" s="6" t="s">
        <v>577</v>
      </c>
      <c r="B500" s="7"/>
      <c r="C500" s="7"/>
      <c r="D500" s="7"/>
    </row>
    <row r="501" spans="1:4" ht="15" customHeight="1">
      <c r="A501" s="6" t="s">
        <v>578</v>
      </c>
      <c r="B501" s="7"/>
      <c r="C501" s="7"/>
      <c r="D501" s="7"/>
    </row>
    <row r="502" spans="1:4" ht="15" customHeight="1">
      <c r="A502" s="6" t="s">
        <v>579</v>
      </c>
      <c r="B502" s="7"/>
      <c r="C502" s="7"/>
      <c r="D502" s="7"/>
    </row>
    <row r="503" spans="1:4" ht="15" customHeight="1">
      <c r="A503" s="6" t="s">
        <v>580</v>
      </c>
      <c r="B503" s="7"/>
      <c r="C503" s="7"/>
      <c r="D503" s="7"/>
    </row>
    <row r="504" spans="1:4" ht="15" customHeight="1">
      <c r="A504" s="6" t="s">
        <v>581</v>
      </c>
      <c r="B504" s="7"/>
      <c r="C504" s="7"/>
      <c r="D504" s="7"/>
    </row>
    <row r="505" spans="1:4" ht="15" customHeight="1">
      <c r="A505" s="6" t="s">
        <v>582</v>
      </c>
      <c r="B505" s="7"/>
      <c r="C505" s="7"/>
      <c r="D505" s="7"/>
    </row>
    <row r="506" spans="1:4" ht="15" customHeight="1">
      <c r="A506" s="6" t="s">
        <v>583</v>
      </c>
      <c r="B506" s="7"/>
      <c r="C506" s="7"/>
      <c r="D506" s="7"/>
    </row>
    <row r="507" spans="1:4" ht="15" customHeight="1">
      <c r="A507" s="6" t="s">
        <v>584</v>
      </c>
      <c r="B507" s="7"/>
      <c r="C507" s="7"/>
      <c r="D507" s="7"/>
    </row>
    <row r="508" spans="1:4" ht="15" customHeight="1">
      <c r="A508" s="6" t="s">
        <v>585</v>
      </c>
      <c r="B508" s="7"/>
      <c r="C508" s="7"/>
      <c r="D508" s="7"/>
    </row>
    <row r="509" spans="1:4" ht="15" customHeight="1">
      <c r="A509" s="6" t="s">
        <v>586</v>
      </c>
      <c r="B509" s="7"/>
      <c r="C509" s="7"/>
      <c r="D509" s="7"/>
    </row>
    <row r="510" spans="1:4" ht="15" customHeight="1">
      <c r="A510" s="6" t="s">
        <v>587</v>
      </c>
      <c r="B510" s="7"/>
      <c r="C510" s="7"/>
      <c r="D510" s="7"/>
    </row>
    <row r="511" spans="1:4" ht="15" customHeight="1">
      <c r="A511" s="6" t="s">
        <v>588</v>
      </c>
      <c r="B511" s="7"/>
      <c r="C511" s="7"/>
      <c r="D511" s="7"/>
    </row>
    <row r="512" spans="1:4" ht="15" customHeight="1">
      <c r="A512" s="6" t="s">
        <v>589</v>
      </c>
      <c r="B512" s="7"/>
      <c r="C512" s="7"/>
      <c r="D512" s="7"/>
    </row>
    <row r="513" spans="1:4" ht="15" customHeight="1">
      <c r="A513" s="6" t="s">
        <v>590</v>
      </c>
      <c r="B513" s="7"/>
      <c r="C513" s="7"/>
      <c r="D513" s="7"/>
    </row>
    <row r="514" spans="1:4" ht="15" customHeight="1">
      <c r="A514" s="6" t="s">
        <v>591</v>
      </c>
      <c r="B514" s="7"/>
      <c r="C514" s="7"/>
      <c r="D514" s="7"/>
    </row>
    <row r="515" spans="1:4" ht="15" customHeight="1">
      <c r="A515" s="6" t="s">
        <v>592</v>
      </c>
      <c r="B515" s="7"/>
      <c r="C515" s="7"/>
      <c r="D515" s="7"/>
    </row>
    <row r="516" spans="1:4" ht="15" customHeight="1">
      <c r="A516" s="6" t="s">
        <v>593</v>
      </c>
      <c r="B516" s="7"/>
      <c r="C516" s="7"/>
      <c r="D516" s="7"/>
    </row>
    <row r="517" spans="1:4" ht="15" customHeight="1">
      <c r="A517" s="6" t="s">
        <v>594</v>
      </c>
      <c r="B517" s="7"/>
      <c r="C517" s="7"/>
      <c r="D517" s="7"/>
    </row>
    <row r="518" spans="1:4" ht="15" customHeight="1">
      <c r="A518" s="6" t="s">
        <v>595</v>
      </c>
      <c r="B518" s="7"/>
      <c r="C518" s="7"/>
      <c r="D518" s="7"/>
    </row>
    <row r="519" spans="1:4" ht="15" customHeight="1">
      <c r="A519" s="6" t="s">
        <v>596</v>
      </c>
      <c r="B519" s="7"/>
      <c r="C519" s="7"/>
      <c r="D519" s="7"/>
    </row>
    <row r="520" spans="1:4" ht="15" customHeight="1">
      <c r="A520" s="6" t="s">
        <v>597</v>
      </c>
      <c r="B520" s="7"/>
      <c r="C520" s="7"/>
      <c r="D520" s="7"/>
    </row>
    <row r="521" spans="1:4" ht="15" customHeight="1">
      <c r="A521" s="6" t="s">
        <v>598</v>
      </c>
      <c r="B521" s="7"/>
      <c r="C521" s="7"/>
      <c r="D521" s="7"/>
    </row>
    <row r="522" spans="1:4" ht="15" customHeight="1">
      <c r="A522" s="6" t="s">
        <v>599</v>
      </c>
      <c r="B522" s="7"/>
      <c r="C522" s="7"/>
      <c r="D522" s="7"/>
    </row>
    <row r="523" spans="1:4" ht="15" customHeight="1">
      <c r="A523" s="6" t="s">
        <v>600</v>
      </c>
      <c r="B523" s="7"/>
      <c r="C523" s="7"/>
      <c r="D523" s="7"/>
    </row>
    <row r="524" spans="1:4" ht="15" customHeight="1">
      <c r="A524" s="6" t="s">
        <v>601</v>
      </c>
      <c r="B524" s="7"/>
      <c r="C524" s="7"/>
      <c r="D524" s="7"/>
    </row>
    <row r="525" spans="1:4" ht="15" customHeight="1">
      <c r="A525" s="6" t="s">
        <v>602</v>
      </c>
      <c r="B525" s="7"/>
      <c r="C525" s="7"/>
      <c r="D525" s="7"/>
    </row>
    <row r="526" spans="1:4" ht="15" customHeight="1">
      <c r="A526" s="6" t="s">
        <v>603</v>
      </c>
      <c r="B526" s="7"/>
      <c r="C526" s="7"/>
      <c r="D526" s="7"/>
    </row>
    <row r="527" spans="1:4" ht="15" customHeight="1">
      <c r="A527" s="6" t="s">
        <v>604</v>
      </c>
      <c r="B527" s="7"/>
      <c r="C527" s="7"/>
      <c r="D527" s="7"/>
    </row>
    <row r="528" spans="1:4" ht="15" customHeight="1">
      <c r="A528" s="6" t="s">
        <v>605</v>
      </c>
      <c r="B528" s="7"/>
      <c r="C528" s="7"/>
      <c r="D528" s="7"/>
    </row>
    <row r="529" spans="1:4" ht="15" customHeight="1">
      <c r="A529" s="6" t="s">
        <v>606</v>
      </c>
      <c r="B529" s="7"/>
      <c r="C529" s="7"/>
      <c r="D529" s="7"/>
    </row>
    <row r="530" spans="1:4" ht="15" customHeight="1">
      <c r="A530" s="6" t="s">
        <v>607</v>
      </c>
      <c r="B530" s="7"/>
      <c r="C530" s="7"/>
      <c r="D530" s="7"/>
    </row>
    <row r="531" spans="1:4" ht="15" customHeight="1">
      <c r="A531" s="6" t="s">
        <v>608</v>
      </c>
      <c r="B531" s="7"/>
      <c r="C531" s="7"/>
      <c r="D531" s="7"/>
    </row>
    <row r="532" spans="1:4" ht="15" customHeight="1">
      <c r="A532" s="6" t="s">
        <v>609</v>
      </c>
      <c r="B532" s="7"/>
      <c r="C532" s="7"/>
      <c r="D532" s="7"/>
    </row>
    <row r="533" spans="1:4" ht="15" customHeight="1">
      <c r="A533" s="6" t="s">
        <v>610</v>
      </c>
      <c r="B533" s="7"/>
      <c r="C533" s="7"/>
      <c r="D533" s="7"/>
    </row>
    <row r="534" spans="1:4" ht="15" customHeight="1">
      <c r="A534" s="6" t="s">
        <v>611</v>
      </c>
      <c r="B534" s="7"/>
      <c r="C534" s="7"/>
      <c r="D534" s="7"/>
    </row>
    <row r="535" spans="1:4" ht="15" customHeight="1">
      <c r="A535" s="6" t="s">
        <v>612</v>
      </c>
      <c r="B535" s="7"/>
      <c r="C535" s="7"/>
      <c r="D535" s="7"/>
    </row>
    <row r="536" spans="1:4" ht="15" customHeight="1">
      <c r="A536" s="6" t="s">
        <v>613</v>
      </c>
      <c r="B536" s="7"/>
      <c r="C536" s="7"/>
      <c r="D536" s="7"/>
    </row>
    <row r="537" spans="1:4" ht="15" customHeight="1">
      <c r="A537" s="6" t="s">
        <v>614</v>
      </c>
      <c r="B537" s="7"/>
      <c r="C537" s="7"/>
      <c r="D537" s="7"/>
    </row>
    <row r="538" spans="1:4" ht="15" customHeight="1">
      <c r="A538" s="6" t="s">
        <v>615</v>
      </c>
      <c r="B538" s="7"/>
      <c r="C538" s="7"/>
      <c r="D538" s="7"/>
    </row>
    <row r="539" spans="1:4" ht="15" customHeight="1">
      <c r="A539" s="6" t="s">
        <v>616</v>
      </c>
      <c r="B539" s="7"/>
      <c r="C539" s="7"/>
      <c r="D539" s="7"/>
    </row>
    <row r="540" spans="1:4" ht="15" customHeight="1">
      <c r="A540" s="6" t="s">
        <v>617</v>
      </c>
      <c r="B540" s="7"/>
      <c r="C540" s="7"/>
      <c r="D540" s="7"/>
    </row>
    <row r="541" spans="1:4" ht="15" customHeight="1">
      <c r="A541" s="6" t="s">
        <v>618</v>
      </c>
      <c r="B541" s="7"/>
      <c r="C541" s="7"/>
      <c r="D541" s="7"/>
    </row>
    <row r="542" spans="1:4" ht="15" customHeight="1">
      <c r="A542" s="6" t="s">
        <v>619</v>
      </c>
      <c r="B542" s="7"/>
      <c r="C542" s="7"/>
      <c r="D542" s="7"/>
    </row>
    <row r="543" spans="1:4" ht="15" customHeight="1">
      <c r="A543" s="6" t="s">
        <v>620</v>
      </c>
      <c r="B543" s="7"/>
      <c r="C543" s="7"/>
      <c r="D543" s="7"/>
    </row>
    <row r="544" spans="1:4" ht="15" customHeight="1">
      <c r="A544" s="6" t="s">
        <v>621</v>
      </c>
      <c r="B544" s="7"/>
      <c r="C544" s="7"/>
      <c r="D544" s="7"/>
    </row>
    <row r="545" spans="1:4" ht="15" customHeight="1">
      <c r="A545" s="6" t="s">
        <v>622</v>
      </c>
      <c r="B545" s="7"/>
      <c r="C545" s="7"/>
      <c r="D545" s="7"/>
    </row>
    <row r="546" spans="1:4" ht="15" customHeight="1">
      <c r="A546" s="6" t="s">
        <v>623</v>
      </c>
      <c r="B546" s="7"/>
      <c r="C546" s="7"/>
      <c r="D546" s="7"/>
    </row>
    <row r="547" spans="1:4" ht="15" customHeight="1">
      <c r="A547" s="6" t="s">
        <v>624</v>
      </c>
      <c r="B547" s="7"/>
      <c r="C547" s="7"/>
      <c r="D547" s="7"/>
    </row>
    <row r="548" spans="1:4" ht="15" customHeight="1">
      <c r="A548" s="6" t="s">
        <v>625</v>
      </c>
      <c r="B548" s="7"/>
      <c r="C548" s="7"/>
      <c r="D548" s="7"/>
    </row>
    <row r="549" spans="1:4" ht="15" customHeight="1">
      <c r="A549" s="6" t="s">
        <v>626</v>
      </c>
      <c r="B549" s="7"/>
      <c r="C549" s="7"/>
      <c r="D549" s="7"/>
    </row>
    <row r="550" spans="1:4" ht="15" customHeight="1">
      <c r="A550" s="6" t="s">
        <v>627</v>
      </c>
      <c r="B550" s="7"/>
      <c r="C550" s="7"/>
      <c r="D550" s="7"/>
    </row>
    <row r="551" spans="1:4" ht="15" customHeight="1">
      <c r="A551" s="6" t="s">
        <v>628</v>
      </c>
      <c r="B551" s="7"/>
      <c r="C551" s="7"/>
      <c r="D551" s="7"/>
    </row>
    <row r="552" spans="1:4" ht="15" customHeight="1">
      <c r="A552" s="6" t="s">
        <v>629</v>
      </c>
      <c r="B552" s="7"/>
      <c r="C552" s="7"/>
      <c r="D552" s="7"/>
    </row>
    <row r="553" spans="1:4" ht="15" customHeight="1">
      <c r="A553" s="6" t="s">
        <v>630</v>
      </c>
      <c r="B553" s="7"/>
      <c r="C553" s="7"/>
      <c r="D553" s="7"/>
    </row>
    <row r="554" spans="1:4" ht="15" customHeight="1">
      <c r="A554" s="6" t="s">
        <v>631</v>
      </c>
      <c r="B554" s="7"/>
      <c r="C554" s="7"/>
      <c r="D554" s="7"/>
    </row>
    <row r="555" spans="1:4" ht="15" customHeight="1">
      <c r="A555" s="6" t="s">
        <v>632</v>
      </c>
      <c r="B555" s="7"/>
      <c r="C555" s="7"/>
      <c r="D555" s="7"/>
    </row>
    <row r="556" spans="1:4" ht="15" customHeight="1">
      <c r="A556" s="6" t="s">
        <v>633</v>
      </c>
      <c r="B556" s="7"/>
      <c r="C556" s="7"/>
      <c r="D556" s="7"/>
    </row>
    <row r="557" spans="1:4" ht="15" customHeight="1">
      <c r="A557" s="6" t="s">
        <v>634</v>
      </c>
      <c r="B557" s="7"/>
      <c r="C557" s="7"/>
      <c r="D557" s="7"/>
    </row>
    <row r="558" spans="1:4" ht="15" customHeight="1">
      <c r="A558" s="6" t="s">
        <v>635</v>
      </c>
      <c r="B558" s="7"/>
      <c r="C558" s="7"/>
      <c r="D558" s="7"/>
    </row>
    <row r="559" spans="1:4" ht="15" customHeight="1">
      <c r="A559" s="6" t="s">
        <v>636</v>
      </c>
      <c r="B559" s="7"/>
      <c r="C559" s="7"/>
      <c r="D559" s="7"/>
    </row>
    <row r="560" spans="1:4" ht="15" customHeight="1">
      <c r="A560" s="6" t="s">
        <v>637</v>
      </c>
      <c r="B560" s="7"/>
      <c r="C560" s="7"/>
      <c r="D560" s="7"/>
    </row>
    <row r="561" spans="1:4" ht="15" customHeight="1">
      <c r="A561" s="6" t="s">
        <v>638</v>
      </c>
      <c r="B561" s="7"/>
      <c r="C561" s="7"/>
      <c r="D561" s="7"/>
    </row>
    <row r="562" spans="1:4" ht="15" customHeight="1">
      <c r="A562" s="6" t="s">
        <v>639</v>
      </c>
      <c r="B562" s="7"/>
      <c r="C562" s="7"/>
      <c r="D562" s="7"/>
    </row>
    <row r="563" spans="1:4" ht="15" customHeight="1">
      <c r="A563" s="6" t="s">
        <v>640</v>
      </c>
      <c r="B563" s="7"/>
      <c r="C563" s="7"/>
      <c r="D563" s="7"/>
    </row>
    <row r="564" spans="1:4" ht="15" customHeight="1">
      <c r="A564" s="6" t="s">
        <v>641</v>
      </c>
      <c r="B564" s="7"/>
      <c r="C564" s="7"/>
      <c r="D564" s="7"/>
    </row>
    <row r="565" spans="1:4" ht="15" customHeight="1">
      <c r="A565" s="6" t="s">
        <v>642</v>
      </c>
      <c r="B565" s="7"/>
      <c r="C565" s="7"/>
      <c r="D565" s="7"/>
    </row>
    <row r="566" spans="1:4" ht="15" customHeight="1">
      <c r="A566" s="6" t="s">
        <v>643</v>
      </c>
      <c r="B566" s="7"/>
      <c r="C566" s="7"/>
      <c r="D566" s="7"/>
    </row>
    <row r="567" spans="1:4" ht="15" customHeight="1">
      <c r="A567" s="6" t="s">
        <v>644</v>
      </c>
      <c r="B567" s="7"/>
      <c r="C567" s="7"/>
      <c r="D567" s="7"/>
    </row>
    <row r="568" spans="1:4" ht="15" customHeight="1">
      <c r="A568" s="6" t="s">
        <v>645</v>
      </c>
      <c r="B568" s="7"/>
      <c r="C568" s="7"/>
      <c r="D568" s="7"/>
    </row>
    <row r="569" spans="1:4" ht="15" customHeight="1">
      <c r="A569" s="6" t="s">
        <v>646</v>
      </c>
      <c r="B569" s="7"/>
      <c r="C569" s="7"/>
      <c r="D569" s="7"/>
    </row>
    <row r="570" spans="1:4" ht="15" customHeight="1">
      <c r="A570" s="6" t="s">
        <v>647</v>
      </c>
      <c r="B570" s="7"/>
      <c r="C570" s="7"/>
      <c r="D570" s="7"/>
    </row>
    <row r="571" spans="1:4" ht="15" customHeight="1">
      <c r="A571" s="6" t="s">
        <v>648</v>
      </c>
      <c r="B571" s="7"/>
      <c r="C571" s="7"/>
      <c r="D571" s="7"/>
    </row>
    <row r="572" spans="1:4" ht="15" customHeight="1">
      <c r="A572" s="6" t="s">
        <v>649</v>
      </c>
      <c r="B572" s="7"/>
      <c r="C572" s="7"/>
      <c r="D572" s="7"/>
    </row>
    <row r="573" spans="1:4" ht="15" customHeight="1">
      <c r="A573" s="6" t="s">
        <v>650</v>
      </c>
      <c r="B573" s="7"/>
      <c r="C573" s="7"/>
      <c r="D573" s="7"/>
    </row>
    <row r="574" spans="1:4" ht="15" customHeight="1">
      <c r="A574" s="6" t="s">
        <v>651</v>
      </c>
      <c r="B574" s="7"/>
      <c r="C574" s="7"/>
      <c r="D574" s="7"/>
    </row>
    <row r="575" spans="1:4" ht="15" customHeight="1">
      <c r="A575" s="6" t="s">
        <v>652</v>
      </c>
      <c r="B575" s="7"/>
      <c r="C575" s="7"/>
      <c r="D575" s="7"/>
    </row>
    <row r="576" spans="1:4" ht="15" customHeight="1">
      <c r="A576" s="6" t="s">
        <v>653</v>
      </c>
      <c r="B576" s="7"/>
      <c r="C576" s="7"/>
      <c r="D576" s="7"/>
    </row>
    <row r="577" spans="1:4" ht="15" customHeight="1">
      <c r="A577" s="6" t="s">
        <v>654</v>
      </c>
      <c r="B577" s="7"/>
      <c r="C577" s="7"/>
      <c r="D577" s="7"/>
    </row>
    <row r="578" spans="1:4" ht="15" customHeight="1">
      <c r="A578" s="6" t="s">
        <v>655</v>
      </c>
      <c r="B578" s="7"/>
      <c r="C578" s="7"/>
      <c r="D578" s="7"/>
    </row>
    <row r="579" spans="1:4" ht="15" customHeight="1">
      <c r="A579" s="6" t="s">
        <v>656</v>
      </c>
      <c r="B579" s="7"/>
      <c r="C579" s="7"/>
      <c r="D579" s="7"/>
    </row>
    <row r="580" spans="1:4" ht="15" customHeight="1">
      <c r="A580" s="6" t="s">
        <v>657</v>
      </c>
      <c r="B580" s="7"/>
      <c r="C580" s="7"/>
      <c r="D580" s="7"/>
    </row>
    <row r="581" spans="1:4" ht="15" customHeight="1">
      <c r="A581" s="6" t="s">
        <v>658</v>
      </c>
      <c r="B581" s="7"/>
      <c r="C581" s="7"/>
      <c r="D581" s="7"/>
    </row>
    <row r="582" spans="1:4" ht="15" customHeight="1">
      <c r="A582" s="6" t="s">
        <v>659</v>
      </c>
      <c r="B582" s="7"/>
      <c r="C582" s="7"/>
      <c r="D582" s="7"/>
    </row>
    <row r="583" spans="1:4" ht="15" customHeight="1">
      <c r="A583" s="6" t="s">
        <v>660</v>
      </c>
      <c r="B583" s="7"/>
      <c r="C583" s="7"/>
      <c r="D583" s="7"/>
    </row>
    <row r="584" spans="1:4" ht="15" customHeight="1">
      <c r="A584" s="6" t="s">
        <v>661</v>
      </c>
      <c r="B584" s="7"/>
      <c r="C584" s="7"/>
      <c r="D584" s="7"/>
    </row>
    <row r="585" spans="1:4" ht="15" customHeight="1">
      <c r="A585" s="6" t="s">
        <v>662</v>
      </c>
      <c r="B585" s="7"/>
      <c r="C585" s="7"/>
      <c r="D585" s="7"/>
    </row>
    <row r="586" spans="1:4" ht="15" customHeight="1">
      <c r="A586" s="6" t="s">
        <v>663</v>
      </c>
      <c r="B586" s="7"/>
      <c r="C586" s="7"/>
      <c r="D586" s="7"/>
    </row>
    <row r="587" spans="1:4" ht="15" customHeight="1">
      <c r="A587" s="6" t="s">
        <v>664</v>
      </c>
      <c r="B587" s="7"/>
      <c r="C587" s="7"/>
      <c r="D587" s="7"/>
    </row>
    <row r="588" spans="1:4" ht="15" customHeight="1">
      <c r="A588" s="6" t="s">
        <v>665</v>
      </c>
      <c r="B588" s="7"/>
      <c r="C588" s="7"/>
      <c r="D588" s="7"/>
    </row>
    <row r="589" spans="1:4" ht="15" customHeight="1">
      <c r="A589" s="6" t="s">
        <v>666</v>
      </c>
      <c r="B589" s="7"/>
      <c r="C589" s="7"/>
      <c r="D589" s="7"/>
    </row>
    <row r="590" spans="1:4" ht="15" customHeight="1">
      <c r="A590" s="6" t="s">
        <v>667</v>
      </c>
      <c r="B590" s="7"/>
      <c r="C590" s="7"/>
      <c r="D590" s="7"/>
    </row>
    <row r="591" spans="1:4" ht="15" customHeight="1">
      <c r="A591" s="6" t="s">
        <v>668</v>
      </c>
      <c r="B591" s="7"/>
      <c r="C591" s="7"/>
      <c r="D591" s="7"/>
    </row>
    <row r="592" spans="1:4" ht="15" customHeight="1">
      <c r="A592" s="6" t="s">
        <v>669</v>
      </c>
      <c r="B592" s="7"/>
      <c r="C592" s="7"/>
      <c r="D592" s="7"/>
    </row>
    <row r="593" spans="1:4" ht="15" customHeight="1">
      <c r="A593" s="6" t="s">
        <v>670</v>
      </c>
      <c r="B593" s="7"/>
      <c r="C593" s="7"/>
      <c r="D593" s="7"/>
    </row>
    <row r="594" spans="1:4" ht="15" customHeight="1">
      <c r="A594" s="6" t="s">
        <v>671</v>
      </c>
      <c r="B594" s="7"/>
      <c r="C594" s="7"/>
      <c r="D594" s="7"/>
    </row>
    <row r="595" spans="1:4" ht="15" customHeight="1">
      <c r="A595" s="6" t="s">
        <v>672</v>
      </c>
      <c r="B595" s="7"/>
      <c r="C595" s="7"/>
      <c r="D595" s="7"/>
    </row>
    <row r="596" spans="1:4" ht="15" customHeight="1">
      <c r="A596" s="6" t="s">
        <v>673</v>
      </c>
      <c r="B596" s="7"/>
      <c r="C596" s="7"/>
      <c r="D596" s="7"/>
    </row>
    <row r="597" spans="1:4" ht="15" customHeight="1">
      <c r="A597" s="6" t="s">
        <v>674</v>
      </c>
      <c r="B597" s="7"/>
      <c r="C597" s="7"/>
      <c r="D597" s="7"/>
    </row>
    <row r="598" spans="1:4" ht="15" customHeight="1">
      <c r="A598" s="6" t="s">
        <v>675</v>
      </c>
      <c r="B598" s="7"/>
      <c r="C598" s="7"/>
      <c r="D598" s="7"/>
    </row>
    <row r="599" spans="1:4" ht="15" customHeight="1">
      <c r="A599" s="6" t="s">
        <v>676</v>
      </c>
      <c r="B599" s="7"/>
      <c r="C599" s="7"/>
      <c r="D599" s="7"/>
    </row>
    <row r="600" spans="1:4" ht="15" customHeight="1">
      <c r="A600" s="6" t="s">
        <v>677</v>
      </c>
      <c r="B600" s="7"/>
      <c r="C600" s="7"/>
      <c r="D600" s="7"/>
    </row>
    <row r="601" spans="1:4" ht="15" customHeight="1">
      <c r="A601" s="6" t="s">
        <v>678</v>
      </c>
      <c r="B601" s="7"/>
      <c r="C601" s="7"/>
      <c r="D601" s="7"/>
    </row>
    <row r="602" spans="1:4" ht="15" customHeight="1">
      <c r="A602" s="6" t="s">
        <v>679</v>
      </c>
      <c r="B602" s="7"/>
      <c r="C602" s="7"/>
      <c r="D602" s="7"/>
    </row>
    <row r="603" spans="1:4" ht="15" customHeight="1">
      <c r="A603" s="6" t="s">
        <v>680</v>
      </c>
      <c r="B603" s="7"/>
      <c r="C603" s="7"/>
      <c r="D603" s="7"/>
    </row>
    <row r="604" spans="1:4" ht="15" customHeight="1">
      <c r="A604" s="6" t="s">
        <v>681</v>
      </c>
      <c r="B604" s="7"/>
      <c r="C604" s="7"/>
      <c r="D604" s="7"/>
    </row>
    <row r="605" spans="1:4" ht="15" customHeight="1">
      <c r="A605" s="6" t="s">
        <v>682</v>
      </c>
      <c r="B605" s="7"/>
      <c r="C605" s="7"/>
      <c r="D605" s="7"/>
    </row>
    <row r="606" spans="1:4" ht="15" customHeight="1">
      <c r="A606" s="6" t="s">
        <v>683</v>
      </c>
      <c r="B606" s="7"/>
      <c r="C606" s="7"/>
      <c r="D606" s="7"/>
    </row>
    <row r="607" spans="1:4" ht="15" customHeight="1">
      <c r="A607" s="6" t="s">
        <v>684</v>
      </c>
      <c r="B607" s="7"/>
      <c r="C607" s="7"/>
      <c r="D607" s="7"/>
    </row>
    <row r="608" spans="1:4" ht="15" customHeight="1">
      <c r="A608" s="6" t="s">
        <v>685</v>
      </c>
      <c r="B608" s="7"/>
      <c r="C608" s="7"/>
      <c r="D608" s="7"/>
    </row>
    <row r="609" spans="1:4" ht="15" customHeight="1">
      <c r="A609" s="6" t="s">
        <v>686</v>
      </c>
      <c r="B609" s="7"/>
      <c r="C609" s="7"/>
      <c r="D609" s="7"/>
    </row>
    <row r="610" spans="1:4" ht="15" customHeight="1">
      <c r="A610" s="6" t="s">
        <v>687</v>
      </c>
      <c r="B610" s="7"/>
      <c r="C610" s="7"/>
      <c r="D610" s="7"/>
    </row>
    <row r="611" spans="1:4" ht="15" customHeight="1">
      <c r="A611" s="6" t="s">
        <v>688</v>
      </c>
      <c r="B611" s="7"/>
      <c r="C611" s="7"/>
      <c r="D611" s="7"/>
    </row>
    <row r="612" spans="1:4" ht="15" customHeight="1">
      <c r="A612" s="6" t="s">
        <v>689</v>
      </c>
      <c r="B612" s="7"/>
      <c r="C612" s="7"/>
      <c r="D612" s="7"/>
    </row>
    <row r="613" spans="1:4" ht="15" customHeight="1">
      <c r="A613" s="6" t="s">
        <v>690</v>
      </c>
      <c r="B613" s="7"/>
      <c r="C613" s="7"/>
      <c r="D613" s="7"/>
    </row>
    <row r="614" spans="1:4" ht="15" customHeight="1">
      <c r="A614" s="6" t="s">
        <v>691</v>
      </c>
      <c r="B614" s="7"/>
      <c r="C614" s="7"/>
      <c r="D614" s="7"/>
    </row>
    <row r="615" spans="1:4" ht="15" customHeight="1">
      <c r="A615" s="6" t="s">
        <v>692</v>
      </c>
      <c r="B615" s="7"/>
      <c r="C615" s="7"/>
      <c r="D615" s="7"/>
    </row>
    <row r="616" spans="1:4" ht="15" customHeight="1">
      <c r="A616" s="6" t="s">
        <v>693</v>
      </c>
      <c r="B616" s="7"/>
      <c r="C616" s="7"/>
      <c r="D616" s="7"/>
    </row>
    <row r="617" spans="1:4" ht="15" customHeight="1">
      <c r="A617" s="6" t="s">
        <v>694</v>
      </c>
      <c r="B617" s="7"/>
      <c r="C617" s="7"/>
      <c r="D617" s="7"/>
    </row>
    <row r="618" spans="1:4" ht="15" customHeight="1">
      <c r="A618" s="6" t="s">
        <v>695</v>
      </c>
      <c r="B618" s="7"/>
      <c r="C618" s="7"/>
      <c r="D618" s="7"/>
    </row>
    <row r="619" spans="1:4" ht="15" customHeight="1">
      <c r="A619" s="6" t="s">
        <v>696</v>
      </c>
      <c r="B619" s="7"/>
      <c r="C619" s="7"/>
      <c r="D619" s="7"/>
    </row>
    <row r="620" spans="1:4" ht="15" customHeight="1">
      <c r="A620" s="6" t="s">
        <v>697</v>
      </c>
      <c r="B620" s="7"/>
      <c r="C620" s="7"/>
      <c r="D620" s="7"/>
    </row>
    <row r="621" spans="1:4" ht="15" customHeight="1">
      <c r="A621" s="6" t="s">
        <v>698</v>
      </c>
      <c r="B621" s="7"/>
      <c r="C621" s="7"/>
      <c r="D621" s="7"/>
    </row>
    <row r="622" spans="1:4" ht="15" customHeight="1">
      <c r="A622" s="6" t="s">
        <v>699</v>
      </c>
      <c r="B622" s="7"/>
      <c r="C622" s="7"/>
      <c r="D622" s="7"/>
    </row>
    <row r="623" spans="1:4" ht="15" customHeight="1">
      <c r="A623" s="6" t="s">
        <v>700</v>
      </c>
      <c r="B623" s="7"/>
      <c r="C623" s="7"/>
      <c r="D623" s="7"/>
    </row>
    <row r="624" spans="1:4" ht="15" customHeight="1">
      <c r="A624" s="6" t="s">
        <v>701</v>
      </c>
      <c r="B624" s="7"/>
      <c r="C624" s="7"/>
      <c r="D624" s="7"/>
    </row>
    <row r="625" spans="1:4" ht="15" customHeight="1">
      <c r="A625" s="6" t="s">
        <v>702</v>
      </c>
      <c r="B625" s="7"/>
      <c r="C625" s="7"/>
      <c r="D625" s="7"/>
    </row>
    <row r="626" spans="1:4" ht="15" customHeight="1">
      <c r="A626" s="6" t="s">
        <v>703</v>
      </c>
      <c r="B626" s="7"/>
      <c r="C626" s="7"/>
      <c r="D626" s="7"/>
    </row>
    <row r="627" spans="1:4" ht="15" customHeight="1">
      <c r="A627" s="6" t="s">
        <v>704</v>
      </c>
      <c r="B627" s="7"/>
      <c r="C627" s="7"/>
      <c r="D627" s="7"/>
    </row>
    <row r="628" spans="1:4" ht="15" customHeight="1">
      <c r="A628" s="6" t="s">
        <v>705</v>
      </c>
      <c r="B628" s="7"/>
      <c r="C628" s="7"/>
      <c r="D628" s="7"/>
    </row>
    <row r="629" spans="1:4" ht="15" customHeight="1">
      <c r="A629" s="6" t="s">
        <v>706</v>
      </c>
      <c r="B629" s="7"/>
      <c r="C629" s="7"/>
      <c r="D629" s="7"/>
    </row>
    <row r="630" spans="1:4" ht="15" customHeight="1">
      <c r="A630" s="6" t="s">
        <v>707</v>
      </c>
      <c r="B630" s="7"/>
      <c r="C630" s="7"/>
      <c r="D630" s="7"/>
    </row>
    <row r="631" spans="1:4" ht="15" customHeight="1">
      <c r="A631" s="6" t="s">
        <v>708</v>
      </c>
      <c r="B631" s="7"/>
      <c r="C631" s="7"/>
      <c r="D631" s="7"/>
    </row>
    <row r="632" spans="1:4" ht="15" customHeight="1">
      <c r="A632" s="6" t="s">
        <v>709</v>
      </c>
      <c r="B632" s="7"/>
      <c r="C632" s="7"/>
      <c r="D632" s="7"/>
    </row>
    <row r="633" spans="1:4" ht="15" customHeight="1">
      <c r="A633" s="6" t="s">
        <v>710</v>
      </c>
      <c r="B633" s="7"/>
      <c r="C633" s="7"/>
      <c r="D633" s="7"/>
    </row>
    <row r="634" spans="1:4" ht="15" customHeight="1">
      <c r="A634" s="6" t="s">
        <v>711</v>
      </c>
      <c r="B634" s="7"/>
      <c r="C634" s="7"/>
      <c r="D634" s="7"/>
    </row>
    <row r="635" spans="1:4" ht="15" customHeight="1">
      <c r="A635" s="6" t="s">
        <v>712</v>
      </c>
      <c r="B635" s="7"/>
      <c r="C635" s="7"/>
      <c r="D635" s="7"/>
    </row>
    <row r="636" spans="1:4" ht="15" customHeight="1">
      <c r="A636" s="6" t="s">
        <v>713</v>
      </c>
      <c r="B636" s="7"/>
      <c r="C636" s="7"/>
      <c r="D636" s="7"/>
    </row>
    <row r="637" spans="1:4" ht="15" customHeight="1">
      <c r="A637" s="6" t="s">
        <v>714</v>
      </c>
      <c r="B637" s="7"/>
      <c r="C637" s="7"/>
      <c r="D637" s="7"/>
    </row>
    <row r="638" spans="1:4" ht="15" customHeight="1">
      <c r="A638" s="6" t="s">
        <v>715</v>
      </c>
      <c r="B638" s="7"/>
      <c r="C638" s="7"/>
      <c r="D638" s="7"/>
    </row>
    <row r="639" spans="1:4" ht="15" customHeight="1">
      <c r="A639" s="6" t="s">
        <v>716</v>
      </c>
      <c r="B639" s="7"/>
      <c r="C639" s="7"/>
      <c r="D639" s="7"/>
    </row>
    <row r="640" spans="1:4" ht="15" customHeight="1">
      <c r="A640" s="6" t="s">
        <v>717</v>
      </c>
      <c r="B640" s="7"/>
      <c r="C640" s="7"/>
      <c r="D640" s="7"/>
    </row>
    <row r="641" spans="1:4" ht="15" customHeight="1">
      <c r="A641" s="6" t="s">
        <v>718</v>
      </c>
      <c r="B641" s="7"/>
      <c r="C641" s="7"/>
      <c r="D641" s="7"/>
    </row>
    <row r="642" spans="1:4" ht="15" customHeight="1">
      <c r="A642" s="6" t="s">
        <v>719</v>
      </c>
      <c r="B642" s="7"/>
      <c r="C642" s="7"/>
      <c r="D642" s="7"/>
    </row>
    <row r="643" spans="1:4" ht="15" customHeight="1">
      <c r="A643" s="6" t="s">
        <v>720</v>
      </c>
      <c r="B643" s="7"/>
      <c r="C643" s="7"/>
      <c r="D643" s="7"/>
    </row>
    <row r="644" spans="1:4" ht="15" customHeight="1">
      <c r="A644" s="6" t="s">
        <v>721</v>
      </c>
      <c r="B644" s="7"/>
      <c r="C644" s="7"/>
      <c r="D644" s="7"/>
    </row>
    <row r="645" spans="1:4" ht="15" customHeight="1">
      <c r="A645" s="6" t="s">
        <v>722</v>
      </c>
      <c r="B645" s="7"/>
      <c r="C645" s="7"/>
      <c r="D645" s="7"/>
    </row>
    <row r="646" spans="1:4" ht="15" customHeight="1">
      <c r="A646" s="6" t="s">
        <v>723</v>
      </c>
      <c r="B646" s="7"/>
      <c r="C646" s="7"/>
      <c r="D646" s="7"/>
    </row>
    <row r="647" spans="1:4" ht="15" customHeight="1">
      <c r="A647" s="6" t="s">
        <v>724</v>
      </c>
      <c r="B647" s="7"/>
      <c r="C647" s="7"/>
      <c r="D647" s="7"/>
    </row>
    <row r="648" spans="1:4" ht="15" customHeight="1">
      <c r="A648" s="6" t="s">
        <v>725</v>
      </c>
      <c r="B648" s="7"/>
      <c r="C648" s="7"/>
      <c r="D648" s="7"/>
    </row>
    <row r="649" spans="1:4" ht="15" customHeight="1">
      <c r="A649" s="6" t="s">
        <v>726</v>
      </c>
      <c r="B649" s="7"/>
      <c r="C649" s="7"/>
      <c r="D649" s="7"/>
    </row>
    <row r="650" spans="1:4" ht="15" customHeight="1">
      <c r="A650" s="6" t="s">
        <v>727</v>
      </c>
      <c r="B650" s="7"/>
      <c r="C650" s="7"/>
      <c r="D650" s="7"/>
    </row>
    <row r="651" spans="1:4" ht="15" customHeight="1">
      <c r="A651" s="6" t="s">
        <v>728</v>
      </c>
      <c r="B651" s="7"/>
      <c r="C651" s="7"/>
      <c r="D651" s="7"/>
    </row>
    <row r="652" spans="1:4" ht="15" customHeight="1">
      <c r="A652" s="6" t="s">
        <v>729</v>
      </c>
      <c r="B652" s="7"/>
      <c r="C652" s="7"/>
      <c r="D652" s="7"/>
    </row>
    <row r="653" spans="1:4" ht="15" customHeight="1">
      <c r="A653" s="6" t="s">
        <v>730</v>
      </c>
      <c r="B653" s="7"/>
      <c r="C653" s="7"/>
      <c r="D653" s="7"/>
    </row>
    <row r="654" spans="1:4" ht="15" customHeight="1">
      <c r="A654" s="6" t="s">
        <v>731</v>
      </c>
      <c r="B654" s="7"/>
      <c r="C654" s="7"/>
      <c r="D654" s="7"/>
    </row>
    <row r="655" spans="1:4" ht="15" customHeight="1">
      <c r="A655" s="6" t="s">
        <v>732</v>
      </c>
      <c r="B655" s="7"/>
      <c r="C655" s="7"/>
      <c r="D655" s="7"/>
    </row>
    <row r="656" spans="1:4" ht="15" customHeight="1">
      <c r="A656" s="6" t="s">
        <v>733</v>
      </c>
      <c r="B656" s="7"/>
      <c r="C656" s="7"/>
      <c r="D656" s="7"/>
    </row>
    <row r="657" spans="1:4" ht="15" customHeight="1">
      <c r="A657" s="6" t="s">
        <v>734</v>
      </c>
      <c r="B657" s="7"/>
      <c r="C657" s="7"/>
      <c r="D657" s="7"/>
    </row>
    <row r="658" spans="1:4" ht="15" customHeight="1">
      <c r="A658" s="6" t="s">
        <v>735</v>
      </c>
      <c r="B658" s="7"/>
      <c r="C658" s="7"/>
      <c r="D658" s="7"/>
    </row>
    <row r="659" spans="1:4" ht="15" customHeight="1">
      <c r="A659" s="6" t="s">
        <v>736</v>
      </c>
      <c r="B659" s="7"/>
      <c r="C659" s="7"/>
      <c r="D659" s="7"/>
    </row>
    <row r="660" spans="1:4" ht="15" customHeight="1">
      <c r="A660" s="6" t="s">
        <v>737</v>
      </c>
      <c r="B660" s="7"/>
      <c r="C660" s="7"/>
      <c r="D660" s="7"/>
    </row>
    <row r="661" spans="1:4" ht="15" customHeight="1">
      <c r="A661" s="6" t="s">
        <v>738</v>
      </c>
      <c r="B661" s="7"/>
      <c r="C661" s="7"/>
      <c r="D661" s="7"/>
    </row>
    <row r="662" spans="1:4" ht="15" customHeight="1">
      <c r="A662" s="6" t="s">
        <v>739</v>
      </c>
      <c r="B662" s="7"/>
      <c r="C662" s="7"/>
      <c r="D662" s="7"/>
    </row>
    <row r="663" spans="1:4" ht="15" customHeight="1">
      <c r="A663" s="6" t="s">
        <v>740</v>
      </c>
      <c r="B663" s="7"/>
      <c r="C663" s="7"/>
      <c r="D663" s="7"/>
    </row>
    <row r="664" spans="1:4" ht="15" customHeight="1">
      <c r="A664" s="6" t="s">
        <v>741</v>
      </c>
      <c r="B664" s="7"/>
      <c r="C664" s="7"/>
      <c r="D664" s="7"/>
    </row>
    <row r="665" spans="1:4" ht="15" customHeight="1">
      <c r="A665" s="6" t="s">
        <v>742</v>
      </c>
      <c r="B665" s="7"/>
      <c r="C665" s="7"/>
      <c r="D665" s="7"/>
    </row>
    <row r="666" spans="1:4" ht="15" customHeight="1">
      <c r="A666" s="6" t="s">
        <v>743</v>
      </c>
      <c r="B666" s="7"/>
      <c r="C666" s="7"/>
      <c r="D666" s="7"/>
    </row>
    <row r="667" spans="1:4" ht="15" customHeight="1">
      <c r="A667" s="6" t="s">
        <v>744</v>
      </c>
      <c r="B667" s="7"/>
      <c r="C667" s="7"/>
      <c r="D667" s="7"/>
    </row>
    <row r="668" spans="1:4" ht="15" customHeight="1">
      <c r="A668" s="6" t="s">
        <v>745</v>
      </c>
      <c r="B668" s="7"/>
      <c r="C668" s="7"/>
      <c r="D668" s="7"/>
    </row>
    <row r="669" spans="1:4" ht="15" customHeight="1">
      <c r="A669" s="6" t="s">
        <v>746</v>
      </c>
      <c r="B669" s="7"/>
      <c r="C669" s="7"/>
      <c r="D669" s="7"/>
    </row>
    <row r="670" spans="1:4" ht="15" customHeight="1">
      <c r="A670" s="6" t="s">
        <v>747</v>
      </c>
      <c r="B670" s="7"/>
      <c r="C670" s="7"/>
      <c r="D670" s="7"/>
    </row>
    <row r="671" spans="1:4" ht="15" customHeight="1">
      <c r="A671" s="6" t="s">
        <v>748</v>
      </c>
      <c r="B671" s="7"/>
      <c r="C671" s="7"/>
      <c r="D671" s="7"/>
    </row>
    <row r="672" spans="1:4" ht="15" customHeight="1">
      <c r="A672" s="6" t="s">
        <v>749</v>
      </c>
      <c r="B672" s="7"/>
      <c r="C672" s="7"/>
      <c r="D672" s="7"/>
    </row>
    <row r="673" spans="1:4" ht="15" customHeight="1">
      <c r="A673" s="6" t="s">
        <v>750</v>
      </c>
      <c r="B673" s="7"/>
      <c r="C673" s="7"/>
      <c r="D673" s="7"/>
    </row>
    <row r="674" spans="1:4" ht="15" customHeight="1">
      <c r="A674" s="6" t="s">
        <v>751</v>
      </c>
      <c r="B674" s="7"/>
      <c r="C674" s="7"/>
      <c r="D674" s="7"/>
    </row>
    <row r="675" spans="1:4" ht="15" customHeight="1">
      <c r="A675" s="6" t="s">
        <v>752</v>
      </c>
      <c r="B675" s="7"/>
      <c r="C675" s="7"/>
      <c r="D675" s="7"/>
    </row>
    <row r="676" spans="1:4" ht="15" customHeight="1">
      <c r="A676" s="6" t="s">
        <v>753</v>
      </c>
      <c r="B676" s="7"/>
      <c r="C676" s="7"/>
      <c r="D676" s="7"/>
    </row>
    <row r="677" spans="1:4" ht="15" customHeight="1">
      <c r="A677" s="6" t="s">
        <v>754</v>
      </c>
      <c r="B677" s="7"/>
      <c r="C677" s="7"/>
      <c r="D677" s="7"/>
    </row>
    <row r="678" spans="1:4" ht="15" customHeight="1">
      <c r="A678" s="6" t="s">
        <v>755</v>
      </c>
      <c r="B678" s="7"/>
      <c r="C678" s="7"/>
      <c r="D678" s="7"/>
    </row>
    <row r="679" spans="1:4" ht="15" customHeight="1">
      <c r="A679" s="6" t="s">
        <v>756</v>
      </c>
      <c r="B679" s="7"/>
      <c r="C679" s="7"/>
      <c r="D679" s="7"/>
    </row>
    <row r="680" spans="1:4" ht="15" customHeight="1">
      <c r="A680" s="6" t="s">
        <v>757</v>
      </c>
      <c r="B680" s="7"/>
      <c r="C680" s="7"/>
      <c r="D680" s="7"/>
    </row>
    <row r="681" spans="1:4" ht="15" customHeight="1">
      <c r="A681" s="6" t="s">
        <v>758</v>
      </c>
      <c r="B681" s="7"/>
      <c r="C681" s="7"/>
      <c r="D681" s="7"/>
    </row>
    <row r="682" spans="1:4" ht="15" customHeight="1">
      <c r="A682" s="6" t="s">
        <v>759</v>
      </c>
      <c r="B682" s="7"/>
      <c r="C682" s="7"/>
      <c r="D682" s="7"/>
    </row>
    <row r="683" spans="1:4" ht="15" customHeight="1">
      <c r="A683" s="6" t="s">
        <v>760</v>
      </c>
      <c r="B683" s="7"/>
      <c r="C683" s="7"/>
      <c r="D683" s="7"/>
    </row>
    <row r="684" spans="1:4" ht="15" customHeight="1">
      <c r="A684" s="6" t="s">
        <v>761</v>
      </c>
      <c r="B684" s="7"/>
      <c r="C684" s="7"/>
      <c r="D684" s="7"/>
    </row>
    <row r="685" spans="1:4" ht="15" customHeight="1">
      <c r="A685" s="6" t="s">
        <v>762</v>
      </c>
      <c r="B685" s="7"/>
      <c r="C685" s="7"/>
      <c r="D685" s="7"/>
    </row>
    <row r="686" spans="1:4" ht="15" customHeight="1">
      <c r="A686" s="6" t="s">
        <v>763</v>
      </c>
      <c r="B686" s="7"/>
      <c r="C686" s="7"/>
      <c r="D686" s="7"/>
    </row>
    <row r="687" spans="1:4" ht="15" customHeight="1">
      <c r="A687" s="6" t="s">
        <v>764</v>
      </c>
      <c r="B687" s="7"/>
      <c r="C687" s="7"/>
      <c r="D687" s="7"/>
    </row>
    <row r="688" spans="1:4" ht="15" customHeight="1">
      <c r="A688" s="6" t="s">
        <v>765</v>
      </c>
      <c r="B688" s="7"/>
      <c r="C688" s="7"/>
      <c r="D688" s="7"/>
    </row>
    <row r="689" spans="1:4" ht="15" customHeight="1">
      <c r="A689" s="6" t="s">
        <v>766</v>
      </c>
      <c r="B689" s="7"/>
      <c r="C689" s="7"/>
      <c r="D689" s="7"/>
    </row>
    <row r="690" spans="1:4" ht="15" customHeight="1">
      <c r="A690" s="6" t="s">
        <v>767</v>
      </c>
      <c r="B690" s="7"/>
      <c r="C690" s="7"/>
      <c r="D690" s="7"/>
    </row>
    <row r="691" spans="1:4" ht="15" customHeight="1">
      <c r="A691" s="6" t="s">
        <v>768</v>
      </c>
      <c r="B691" s="7"/>
      <c r="C691" s="7"/>
      <c r="D691" s="7"/>
    </row>
    <row r="692" spans="1:4" ht="15" customHeight="1">
      <c r="A692" s="6" t="s">
        <v>769</v>
      </c>
      <c r="B692" s="7"/>
      <c r="C692" s="7"/>
      <c r="D692" s="7"/>
    </row>
    <row r="693" spans="1:4" ht="15" customHeight="1">
      <c r="A693" s="6" t="s">
        <v>770</v>
      </c>
      <c r="B693" s="7"/>
      <c r="C693" s="7"/>
      <c r="D693" s="7"/>
    </row>
    <row r="694" spans="1:4" ht="15" customHeight="1">
      <c r="A694" s="6" t="s">
        <v>771</v>
      </c>
      <c r="B694" s="7"/>
      <c r="C694" s="7"/>
      <c r="D694" s="7"/>
    </row>
    <row r="695" spans="1:4" ht="15" customHeight="1">
      <c r="A695" s="6" t="s">
        <v>772</v>
      </c>
      <c r="B695" s="7"/>
      <c r="C695" s="7"/>
      <c r="D695" s="7"/>
    </row>
    <row r="696" spans="1:4" ht="15" customHeight="1">
      <c r="A696" s="6" t="s">
        <v>773</v>
      </c>
      <c r="B696" s="7"/>
      <c r="C696" s="7"/>
      <c r="D696" s="7"/>
    </row>
    <row r="697" spans="1:4" ht="15" customHeight="1">
      <c r="A697" s="6" t="s">
        <v>774</v>
      </c>
      <c r="B697" s="7"/>
      <c r="C697" s="7"/>
      <c r="D697" s="7"/>
    </row>
    <row r="698" spans="1:4" ht="15" customHeight="1">
      <c r="A698" s="6" t="s">
        <v>775</v>
      </c>
      <c r="B698" s="7"/>
      <c r="C698" s="7"/>
      <c r="D698" s="7"/>
    </row>
    <row r="699" spans="1:4" ht="15" customHeight="1">
      <c r="A699" s="6" t="s">
        <v>776</v>
      </c>
      <c r="B699" s="7"/>
      <c r="C699" s="7"/>
      <c r="D699" s="7"/>
    </row>
    <row r="700" spans="1:4" ht="15" customHeight="1">
      <c r="A700" s="6" t="s">
        <v>777</v>
      </c>
      <c r="B700" s="7"/>
      <c r="C700" s="7"/>
      <c r="D700" s="7"/>
    </row>
    <row r="701" spans="1:4" ht="15" customHeight="1">
      <c r="A701" s="6" t="s">
        <v>778</v>
      </c>
      <c r="B701" s="7"/>
      <c r="C701" s="7"/>
      <c r="D701" s="7"/>
    </row>
    <row r="702" spans="1:4" ht="15" customHeight="1">
      <c r="A702" s="6" t="s">
        <v>779</v>
      </c>
      <c r="B702" s="7"/>
      <c r="C702" s="7"/>
      <c r="D702" s="7"/>
    </row>
    <row r="703" spans="1:4" ht="15" customHeight="1">
      <c r="A703" s="6" t="s">
        <v>780</v>
      </c>
      <c r="B703" s="7"/>
      <c r="C703" s="7"/>
      <c r="D703" s="7"/>
    </row>
    <row r="704" spans="1:4" ht="15" customHeight="1">
      <c r="A704" s="6" t="s">
        <v>781</v>
      </c>
      <c r="B704" s="7"/>
      <c r="C704" s="7"/>
      <c r="D704" s="7"/>
    </row>
    <row r="705" spans="1:4" ht="15" customHeight="1">
      <c r="A705" s="6" t="s">
        <v>782</v>
      </c>
      <c r="B705" s="7"/>
      <c r="C705" s="7"/>
      <c r="D705" s="7"/>
    </row>
    <row r="706" spans="1:4" ht="15" customHeight="1">
      <c r="A706" s="6" t="s">
        <v>783</v>
      </c>
      <c r="B706" s="7"/>
      <c r="C706" s="7"/>
      <c r="D706" s="7"/>
    </row>
    <row r="707" spans="1:4" ht="15" customHeight="1">
      <c r="A707" s="6" t="s">
        <v>784</v>
      </c>
      <c r="B707" s="7"/>
      <c r="C707" s="7"/>
      <c r="D707" s="7"/>
    </row>
    <row r="708" spans="1:4" ht="15" customHeight="1">
      <c r="A708" s="6" t="s">
        <v>785</v>
      </c>
      <c r="B708" s="7"/>
      <c r="C708" s="7"/>
      <c r="D708" s="7"/>
    </row>
    <row r="709" spans="1:4" ht="15" customHeight="1">
      <c r="A709" s="6" t="s">
        <v>786</v>
      </c>
      <c r="B709" s="7"/>
      <c r="C709" s="7"/>
      <c r="D709" s="7"/>
    </row>
    <row r="710" spans="1:4" ht="15" customHeight="1">
      <c r="A710" s="6" t="s">
        <v>787</v>
      </c>
      <c r="B710" s="7"/>
      <c r="C710" s="7"/>
      <c r="D710" s="7"/>
    </row>
    <row r="711" spans="1:4" ht="15" customHeight="1">
      <c r="A711" s="6" t="s">
        <v>788</v>
      </c>
      <c r="B711" s="7"/>
      <c r="C711" s="7"/>
      <c r="D711" s="7"/>
    </row>
    <row r="712" spans="1:4" ht="15" customHeight="1">
      <c r="A712" s="6" t="s">
        <v>789</v>
      </c>
      <c r="B712" s="7"/>
      <c r="C712" s="7"/>
      <c r="D712" s="7"/>
    </row>
    <row r="713" spans="1:4" ht="15" customHeight="1">
      <c r="A713" s="6" t="s">
        <v>790</v>
      </c>
      <c r="B713" s="7"/>
      <c r="C713" s="7"/>
      <c r="D713" s="7"/>
    </row>
    <row r="714" spans="1:4" ht="15" customHeight="1">
      <c r="A714" s="6" t="s">
        <v>791</v>
      </c>
      <c r="B714" s="7"/>
      <c r="C714" s="7"/>
      <c r="D714" s="7"/>
    </row>
    <row r="715" spans="1:4" ht="15" customHeight="1">
      <c r="A715" s="6" t="s">
        <v>792</v>
      </c>
      <c r="B715" s="7"/>
      <c r="C715" s="7"/>
      <c r="D715" s="7"/>
    </row>
    <row r="716" spans="1:4" ht="15" customHeight="1">
      <c r="A716" s="6" t="s">
        <v>793</v>
      </c>
      <c r="B716" s="7"/>
      <c r="C716" s="7"/>
      <c r="D716" s="7"/>
    </row>
    <row r="717" spans="1:4" ht="15" customHeight="1">
      <c r="A717" s="6" t="s">
        <v>794</v>
      </c>
      <c r="B717" s="7"/>
      <c r="C717" s="7"/>
      <c r="D717" s="7"/>
    </row>
    <row r="718" spans="1:4" ht="15" customHeight="1">
      <c r="A718" s="6" t="s">
        <v>795</v>
      </c>
      <c r="B718" s="7"/>
      <c r="C718" s="7"/>
      <c r="D718" s="7"/>
    </row>
    <row r="719" spans="1:4" ht="15" customHeight="1">
      <c r="A719" s="6" t="s">
        <v>796</v>
      </c>
      <c r="B719" s="7"/>
      <c r="C719" s="7"/>
      <c r="D719" s="7"/>
    </row>
    <row r="720" spans="1:4" ht="15" customHeight="1">
      <c r="A720" s="6" t="s">
        <v>797</v>
      </c>
      <c r="B720" s="7"/>
      <c r="C720" s="7"/>
      <c r="D720" s="7"/>
    </row>
    <row r="721" spans="1:4" ht="15" customHeight="1">
      <c r="A721" s="6" t="s">
        <v>798</v>
      </c>
      <c r="B721" s="7"/>
      <c r="C721" s="7"/>
      <c r="D721" s="7"/>
    </row>
    <row r="722" spans="1:4" ht="15" customHeight="1">
      <c r="A722" s="6" t="s">
        <v>799</v>
      </c>
      <c r="B722" s="7"/>
      <c r="C722" s="7"/>
      <c r="D722" s="7"/>
    </row>
    <row r="723" spans="1:4" ht="15" customHeight="1">
      <c r="A723" s="6" t="s">
        <v>800</v>
      </c>
      <c r="B723" s="7"/>
      <c r="C723" s="7"/>
      <c r="D723" s="7"/>
    </row>
    <row r="724" spans="1:4" ht="15" customHeight="1">
      <c r="A724" s="6" t="s">
        <v>801</v>
      </c>
      <c r="B724" s="7"/>
      <c r="C724" s="7"/>
      <c r="D724" s="7"/>
    </row>
    <row r="725" spans="1:4" ht="15" customHeight="1">
      <c r="A725" s="6" t="s">
        <v>802</v>
      </c>
      <c r="B725" s="7"/>
      <c r="C725" s="7"/>
      <c r="D725" s="7"/>
    </row>
    <row r="726" spans="1:4" ht="15" customHeight="1">
      <c r="A726" s="6" t="s">
        <v>803</v>
      </c>
      <c r="B726" s="7"/>
      <c r="C726" s="7"/>
      <c r="D726" s="7"/>
    </row>
    <row r="727" spans="1:4" ht="15" customHeight="1">
      <c r="A727" s="6" t="s">
        <v>804</v>
      </c>
      <c r="B727" s="7"/>
      <c r="C727" s="7"/>
      <c r="D727" s="7"/>
    </row>
    <row r="728" spans="1:4" ht="15" customHeight="1">
      <c r="A728" s="6" t="s">
        <v>805</v>
      </c>
      <c r="B728" s="7"/>
      <c r="C728" s="7"/>
      <c r="D728" s="7"/>
    </row>
    <row r="729" spans="1:4" ht="15" customHeight="1">
      <c r="A729" s="6" t="s">
        <v>806</v>
      </c>
      <c r="B729" s="7"/>
      <c r="C729" s="7"/>
      <c r="D729" s="7"/>
    </row>
    <row r="730" spans="1:4" ht="15" customHeight="1">
      <c r="A730" s="6" t="s">
        <v>807</v>
      </c>
      <c r="B730" s="7"/>
      <c r="C730" s="7"/>
      <c r="D730" s="7"/>
    </row>
    <row r="731" spans="1:4" ht="15" customHeight="1">
      <c r="A731" s="6" t="s">
        <v>808</v>
      </c>
      <c r="B731" s="7"/>
      <c r="C731" s="7"/>
      <c r="D731" s="7"/>
    </row>
    <row r="732" spans="1:4" ht="15" customHeight="1">
      <c r="A732" s="6" t="s">
        <v>809</v>
      </c>
      <c r="B732" s="7"/>
      <c r="C732" s="7"/>
      <c r="D732" s="7"/>
    </row>
    <row r="733" spans="1:4" ht="15" customHeight="1">
      <c r="A733" s="6" t="s">
        <v>810</v>
      </c>
      <c r="B733" s="7"/>
      <c r="C733" s="7"/>
      <c r="D733" s="7"/>
    </row>
    <row r="734" spans="1:4" ht="15" customHeight="1">
      <c r="A734" s="6" t="s">
        <v>811</v>
      </c>
      <c r="B734" s="7"/>
      <c r="C734" s="7"/>
      <c r="D734" s="7"/>
    </row>
    <row r="735" spans="1:4" ht="15" customHeight="1">
      <c r="A735" s="6" t="s">
        <v>812</v>
      </c>
      <c r="B735" s="7"/>
      <c r="C735" s="7"/>
      <c r="D735" s="7"/>
    </row>
    <row r="736" spans="1:4" ht="15" customHeight="1">
      <c r="A736" s="6" t="s">
        <v>813</v>
      </c>
      <c r="B736" s="7"/>
      <c r="C736" s="7"/>
      <c r="D736" s="7"/>
    </row>
    <row r="737" spans="1:4" ht="15" customHeight="1">
      <c r="A737" s="6" t="s">
        <v>814</v>
      </c>
      <c r="B737" s="7"/>
      <c r="C737" s="7"/>
      <c r="D737" s="7"/>
    </row>
    <row r="738" spans="1:4" ht="15" customHeight="1">
      <c r="A738" s="6" t="s">
        <v>815</v>
      </c>
      <c r="B738" s="7"/>
      <c r="C738" s="7"/>
      <c r="D738" s="7"/>
    </row>
    <row r="739" spans="1:4" ht="15" customHeight="1">
      <c r="A739" s="6" t="s">
        <v>816</v>
      </c>
      <c r="B739" s="7"/>
      <c r="C739" s="7"/>
      <c r="D739" s="7"/>
    </row>
    <row r="740" spans="1:4" ht="15" customHeight="1">
      <c r="A740" s="6" t="s">
        <v>817</v>
      </c>
      <c r="B740" s="7"/>
      <c r="C740" s="7"/>
      <c r="D740" s="7"/>
    </row>
    <row r="741" spans="1:4" ht="15" customHeight="1">
      <c r="A741" s="6" t="s">
        <v>818</v>
      </c>
      <c r="B741" s="7"/>
      <c r="C741" s="7"/>
      <c r="D741" s="7"/>
    </row>
    <row r="742" spans="1:4" ht="15" customHeight="1">
      <c r="A742" s="6" t="s">
        <v>819</v>
      </c>
      <c r="B742" s="7"/>
      <c r="C742" s="7"/>
      <c r="D742" s="7"/>
    </row>
    <row r="743" spans="1:4" ht="15" customHeight="1">
      <c r="A743" s="6" t="s">
        <v>820</v>
      </c>
      <c r="B743" s="7"/>
      <c r="C743" s="7"/>
      <c r="D743" s="7"/>
    </row>
    <row r="744" spans="1:4" ht="15" customHeight="1">
      <c r="A744" s="6" t="s">
        <v>821</v>
      </c>
      <c r="B744" s="7"/>
      <c r="C744" s="7"/>
      <c r="D744" s="7"/>
    </row>
    <row r="745" spans="1:4" ht="15" customHeight="1">
      <c r="A745" s="6" t="s">
        <v>822</v>
      </c>
      <c r="B745" s="7"/>
      <c r="C745" s="7"/>
      <c r="D745" s="7"/>
    </row>
    <row r="746" spans="1:4" ht="15" customHeight="1">
      <c r="A746" s="6" t="s">
        <v>823</v>
      </c>
      <c r="B746" s="7"/>
      <c r="C746" s="7"/>
      <c r="D746" s="7"/>
    </row>
    <row r="747" spans="1:4" ht="15" customHeight="1">
      <c r="A747" s="6" t="s">
        <v>824</v>
      </c>
      <c r="B747" s="7"/>
      <c r="C747" s="7"/>
      <c r="D747" s="7"/>
    </row>
    <row r="748" spans="1:4" ht="15" customHeight="1">
      <c r="A748" s="6" t="s">
        <v>825</v>
      </c>
      <c r="B748" s="7"/>
      <c r="C748" s="7"/>
      <c r="D748" s="7"/>
    </row>
    <row r="749" spans="1:4" ht="15" customHeight="1">
      <c r="A749" s="6" t="s">
        <v>826</v>
      </c>
      <c r="B749" s="7"/>
      <c r="C749" s="7"/>
      <c r="D749" s="7"/>
    </row>
    <row r="750" spans="1:4" ht="15" customHeight="1">
      <c r="A750" s="6" t="s">
        <v>827</v>
      </c>
      <c r="B750" s="7"/>
      <c r="C750" s="7"/>
      <c r="D750" s="7"/>
    </row>
    <row r="751" spans="1:4" ht="15" customHeight="1">
      <c r="A751" s="6" t="s">
        <v>828</v>
      </c>
      <c r="B751" s="7"/>
      <c r="C751" s="7"/>
      <c r="D751" s="7"/>
    </row>
    <row r="752" spans="1:4" ht="15" customHeight="1">
      <c r="A752" s="6" t="s">
        <v>829</v>
      </c>
      <c r="B752" s="7"/>
      <c r="C752" s="7"/>
      <c r="D752" s="7"/>
    </row>
    <row r="753" spans="1:4" ht="15" customHeight="1">
      <c r="A753" s="6" t="s">
        <v>830</v>
      </c>
      <c r="B753" s="7"/>
      <c r="C753" s="7"/>
      <c r="D753" s="7"/>
    </row>
    <row r="754" spans="1:4" ht="15" customHeight="1">
      <c r="A754" s="6" t="s">
        <v>831</v>
      </c>
      <c r="B754" s="7"/>
      <c r="C754" s="7"/>
      <c r="D754" s="7"/>
    </row>
    <row r="755" spans="1:4" ht="15" customHeight="1">
      <c r="A755" s="6" t="s">
        <v>832</v>
      </c>
      <c r="B755" s="7"/>
      <c r="C755" s="7"/>
      <c r="D755" s="7"/>
    </row>
    <row r="756" spans="1:4" ht="15" customHeight="1">
      <c r="A756" s="6" t="s">
        <v>833</v>
      </c>
      <c r="B756" s="7"/>
      <c r="C756" s="7"/>
      <c r="D756" s="7"/>
    </row>
    <row r="757" spans="1:4" ht="15" customHeight="1">
      <c r="A757" s="6" t="s">
        <v>834</v>
      </c>
      <c r="B757" s="7"/>
      <c r="C757" s="7"/>
      <c r="D757" s="7"/>
    </row>
    <row r="758" spans="1:4" ht="15" customHeight="1">
      <c r="A758" s="6" t="s">
        <v>835</v>
      </c>
      <c r="B758" s="7"/>
      <c r="C758" s="7"/>
      <c r="D758" s="7"/>
    </row>
    <row r="759" spans="1:4" ht="15" customHeight="1">
      <c r="A759" s="6" t="s">
        <v>836</v>
      </c>
      <c r="B759" s="7"/>
      <c r="C759" s="7"/>
      <c r="D759" s="7"/>
    </row>
    <row r="760" spans="1:4" ht="15" customHeight="1">
      <c r="A760" s="6" t="s">
        <v>837</v>
      </c>
      <c r="B760" s="7"/>
      <c r="C760" s="7"/>
      <c r="D760" s="7"/>
    </row>
    <row r="761" spans="1:4" ht="15" customHeight="1">
      <c r="A761" s="6" t="s">
        <v>838</v>
      </c>
      <c r="B761" s="7"/>
      <c r="C761" s="7"/>
      <c r="D761" s="7"/>
    </row>
    <row r="762" spans="1:4" ht="15" customHeight="1">
      <c r="A762" s="6" t="s">
        <v>839</v>
      </c>
      <c r="B762" s="7"/>
      <c r="C762" s="7"/>
      <c r="D762" s="7"/>
    </row>
    <row r="763" spans="1:4" ht="15" customHeight="1">
      <c r="A763" s="6" t="s">
        <v>840</v>
      </c>
      <c r="B763" s="7"/>
      <c r="C763" s="7"/>
      <c r="D763" s="7"/>
    </row>
    <row r="764" spans="1:4" ht="15" customHeight="1">
      <c r="A764" s="6" t="s">
        <v>841</v>
      </c>
      <c r="B764" s="7"/>
      <c r="C764" s="7"/>
      <c r="D764" s="7"/>
    </row>
    <row r="765" spans="1:4" ht="15" customHeight="1">
      <c r="A765" s="6" t="s">
        <v>842</v>
      </c>
      <c r="B765" s="7"/>
      <c r="C765" s="7"/>
      <c r="D765" s="7"/>
    </row>
    <row r="766" spans="1:4" ht="15" customHeight="1">
      <c r="A766" s="6" t="s">
        <v>843</v>
      </c>
      <c r="B766" s="7"/>
      <c r="C766" s="7"/>
      <c r="D766" s="7"/>
    </row>
    <row r="767" spans="1:4" ht="15" customHeight="1">
      <c r="A767" s="6" t="s">
        <v>844</v>
      </c>
      <c r="B767" s="7"/>
      <c r="C767" s="7"/>
      <c r="D767" s="7"/>
    </row>
    <row r="768" spans="1:4" ht="15" customHeight="1">
      <c r="A768" s="6" t="s">
        <v>845</v>
      </c>
      <c r="B768" s="7"/>
      <c r="C768" s="7"/>
      <c r="D768" s="7"/>
    </row>
    <row r="769" spans="1:4" ht="15" customHeight="1">
      <c r="A769" s="6" t="s">
        <v>846</v>
      </c>
      <c r="B769" s="7"/>
      <c r="C769" s="7"/>
      <c r="D769" s="7"/>
    </row>
    <row r="770" spans="1:4" ht="15" customHeight="1">
      <c r="A770" s="6" t="s">
        <v>847</v>
      </c>
      <c r="B770" s="7"/>
      <c r="C770" s="7"/>
      <c r="D770" s="7"/>
    </row>
    <row r="771" spans="1:4" ht="15" customHeight="1">
      <c r="A771" s="6" t="s">
        <v>848</v>
      </c>
      <c r="B771" s="7"/>
      <c r="C771" s="7"/>
      <c r="D771" s="7"/>
    </row>
    <row r="772" spans="1:4" ht="15" customHeight="1">
      <c r="A772" s="6" t="s">
        <v>849</v>
      </c>
      <c r="B772" s="7"/>
      <c r="C772" s="7"/>
      <c r="D772" s="7"/>
    </row>
    <row r="773" spans="1:4" ht="15" customHeight="1">
      <c r="A773" s="6" t="s">
        <v>850</v>
      </c>
      <c r="B773" s="7"/>
      <c r="C773" s="7"/>
      <c r="D773" s="7"/>
    </row>
    <row r="774" spans="1:4" ht="15" customHeight="1">
      <c r="A774" s="6" t="s">
        <v>851</v>
      </c>
      <c r="B774" s="7"/>
      <c r="C774" s="7"/>
      <c r="D774" s="7"/>
    </row>
    <row r="775" spans="1:4" ht="15" customHeight="1">
      <c r="A775" s="6" t="s">
        <v>852</v>
      </c>
      <c r="B775" s="7"/>
      <c r="C775" s="7"/>
      <c r="D775" s="7"/>
    </row>
    <row r="776" spans="1:4" ht="15" customHeight="1">
      <c r="A776" s="6" t="s">
        <v>853</v>
      </c>
      <c r="B776" s="7"/>
      <c r="C776" s="7"/>
      <c r="D776" s="7"/>
    </row>
    <row r="777" spans="1:4" ht="15" customHeight="1">
      <c r="A777" s="6" t="s">
        <v>854</v>
      </c>
      <c r="B777" s="7"/>
      <c r="C777" s="7"/>
      <c r="D777" s="7"/>
    </row>
    <row r="778" spans="1:4" ht="15" customHeight="1">
      <c r="A778" s="6" t="s">
        <v>855</v>
      </c>
      <c r="B778" s="7"/>
      <c r="C778" s="7"/>
      <c r="D778" s="7"/>
    </row>
    <row r="779" spans="1:4" ht="15" customHeight="1">
      <c r="A779" s="6" t="s">
        <v>856</v>
      </c>
      <c r="B779" s="7"/>
      <c r="C779" s="7"/>
      <c r="D779" s="7"/>
    </row>
    <row r="780" spans="1:4" ht="15" customHeight="1">
      <c r="A780" s="6" t="s">
        <v>857</v>
      </c>
      <c r="B780" s="7"/>
      <c r="C780" s="7"/>
      <c r="D780" s="7"/>
    </row>
    <row r="781" spans="1:4" ht="15" customHeight="1">
      <c r="A781" s="6" t="s">
        <v>858</v>
      </c>
      <c r="B781" s="7"/>
      <c r="C781" s="7"/>
      <c r="D781" s="7"/>
    </row>
    <row r="782" spans="1:4" ht="15" customHeight="1">
      <c r="A782" s="6" t="s">
        <v>859</v>
      </c>
      <c r="B782" s="7"/>
      <c r="C782" s="7"/>
      <c r="D782" s="7"/>
    </row>
    <row r="783" spans="1:4" ht="15" customHeight="1">
      <c r="A783" s="6" t="s">
        <v>860</v>
      </c>
      <c r="B783" s="7"/>
      <c r="C783" s="7"/>
      <c r="D783" s="7"/>
    </row>
    <row r="784" spans="1:4" ht="15" customHeight="1">
      <c r="A784" s="6" t="s">
        <v>861</v>
      </c>
      <c r="B784" s="7"/>
      <c r="C784" s="7"/>
      <c r="D784" s="7"/>
    </row>
    <row r="785" spans="1:4" ht="15" customHeight="1">
      <c r="A785" s="6" t="s">
        <v>862</v>
      </c>
      <c r="B785" s="7"/>
      <c r="C785" s="7"/>
      <c r="D785" s="7"/>
    </row>
    <row r="786" spans="1:4" ht="15" customHeight="1">
      <c r="A786" s="6" t="s">
        <v>863</v>
      </c>
      <c r="B786" s="7"/>
      <c r="C786" s="7"/>
      <c r="D786" s="7"/>
    </row>
    <row r="787" spans="1:4" ht="15" customHeight="1">
      <c r="A787" s="6" t="s">
        <v>864</v>
      </c>
      <c r="B787" s="7"/>
      <c r="C787" s="7"/>
      <c r="D787" s="7"/>
    </row>
    <row r="788" spans="1:4" ht="15" customHeight="1">
      <c r="A788" s="6" t="s">
        <v>865</v>
      </c>
      <c r="B788" s="7"/>
      <c r="C788" s="7"/>
      <c r="D788" s="7"/>
    </row>
    <row r="789" spans="1:4" ht="15" customHeight="1">
      <c r="A789" s="6" t="s">
        <v>866</v>
      </c>
      <c r="B789" s="7"/>
      <c r="C789" s="7"/>
      <c r="D789" s="7"/>
    </row>
    <row r="790" spans="1:4" ht="15" customHeight="1">
      <c r="A790" s="6" t="s">
        <v>867</v>
      </c>
      <c r="B790" s="7"/>
      <c r="C790" s="7"/>
      <c r="D790" s="7"/>
    </row>
    <row r="791" spans="1:4" ht="15" customHeight="1">
      <c r="A791" s="6" t="s">
        <v>868</v>
      </c>
      <c r="B791" s="7"/>
      <c r="C791" s="7"/>
      <c r="D791" s="7"/>
    </row>
    <row r="792" spans="1:4" ht="15" customHeight="1">
      <c r="A792" s="6" t="s">
        <v>869</v>
      </c>
      <c r="B792" s="7"/>
      <c r="C792" s="7"/>
      <c r="D792" s="7"/>
    </row>
    <row r="793" spans="1:4" ht="15" customHeight="1">
      <c r="A793" s="6" t="s">
        <v>870</v>
      </c>
      <c r="B793" s="7"/>
      <c r="C793" s="7"/>
      <c r="D793" s="7"/>
    </row>
    <row r="794" spans="1:4" ht="15" customHeight="1">
      <c r="A794" s="6" t="s">
        <v>871</v>
      </c>
      <c r="B794" s="7"/>
      <c r="C794" s="7"/>
      <c r="D794" s="7"/>
    </row>
    <row r="795" spans="1:4" ht="15" customHeight="1">
      <c r="A795" s="6" t="s">
        <v>872</v>
      </c>
      <c r="B795" s="7"/>
      <c r="C795" s="7"/>
      <c r="D795" s="7"/>
    </row>
    <row r="796" spans="1:4" ht="15" customHeight="1">
      <c r="A796" s="6" t="s">
        <v>873</v>
      </c>
      <c r="B796" s="7"/>
      <c r="C796" s="7"/>
      <c r="D796" s="7"/>
    </row>
    <row r="797" spans="1:4" ht="15" customHeight="1">
      <c r="A797" s="6" t="s">
        <v>874</v>
      </c>
      <c r="B797" s="7"/>
      <c r="C797" s="7"/>
      <c r="D797" s="7"/>
    </row>
    <row r="798" spans="1:4" ht="15" customHeight="1">
      <c r="A798" s="6" t="s">
        <v>875</v>
      </c>
      <c r="B798" s="7"/>
      <c r="C798" s="7"/>
      <c r="D798" s="7"/>
    </row>
    <row r="799" spans="1:4" ht="15" customHeight="1">
      <c r="A799" s="6" t="s">
        <v>876</v>
      </c>
      <c r="B799" s="7"/>
      <c r="C799" s="7"/>
      <c r="D799" s="7"/>
    </row>
    <row r="800" spans="1:4" ht="15" customHeight="1">
      <c r="A800" s="6" t="s">
        <v>877</v>
      </c>
      <c r="B800" s="7"/>
      <c r="C800" s="7"/>
      <c r="D800" s="7"/>
    </row>
    <row r="801" spans="1:4" ht="15" customHeight="1">
      <c r="A801" s="6" t="s">
        <v>878</v>
      </c>
      <c r="B801" s="7"/>
      <c r="C801" s="7"/>
      <c r="D801" s="7"/>
    </row>
    <row r="802" spans="1:4" ht="15" customHeight="1">
      <c r="A802" s="6" t="s">
        <v>879</v>
      </c>
      <c r="B802" s="7"/>
      <c r="C802" s="7"/>
      <c r="D802" s="7"/>
    </row>
    <row r="803" spans="1:4" ht="15" customHeight="1">
      <c r="A803" s="6" t="s">
        <v>880</v>
      </c>
      <c r="B803" s="7"/>
      <c r="C803" s="7"/>
      <c r="D803" s="7"/>
    </row>
    <row r="804" spans="1:4" ht="15" customHeight="1">
      <c r="A804" s="6" t="s">
        <v>881</v>
      </c>
      <c r="B804" s="7"/>
      <c r="C804" s="7"/>
      <c r="D804" s="7"/>
    </row>
    <row r="805" spans="1:4" ht="15" customHeight="1">
      <c r="A805" s="6" t="s">
        <v>882</v>
      </c>
      <c r="B805" s="7"/>
      <c r="C805" s="7"/>
      <c r="D805" s="7"/>
    </row>
    <row r="806" spans="1:4" ht="15" customHeight="1">
      <c r="A806" s="6" t="s">
        <v>883</v>
      </c>
      <c r="B806" s="7"/>
      <c r="C806" s="7"/>
      <c r="D806" s="7"/>
    </row>
    <row r="807" spans="1:4" ht="15" customHeight="1">
      <c r="A807" s="6" t="s">
        <v>884</v>
      </c>
      <c r="B807" s="7"/>
      <c r="C807" s="7"/>
      <c r="D807" s="7"/>
    </row>
    <row r="808" spans="1:4" ht="15" customHeight="1">
      <c r="A808" s="6" t="s">
        <v>885</v>
      </c>
      <c r="B808" s="7"/>
      <c r="C808" s="7"/>
      <c r="D808" s="7"/>
    </row>
    <row r="809" spans="1:4" ht="15" customHeight="1">
      <c r="A809" s="6" t="s">
        <v>886</v>
      </c>
      <c r="B809" s="7"/>
      <c r="C809" s="7"/>
      <c r="D809" s="7"/>
    </row>
    <row r="810" spans="1:4" ht="15" customHeight="1">
      <c r="A810" s="6" t="s">
        <v>887</v>
      </c>
      <c r="B810" s="7"/>
      <c r="C810" s="7"/>
      <c r="D810" s="7"/>
    </row>
    <row r="811" spans="1:4" ht="15" customHeight="1">
      <c r="A811" s="6" t="s">
        <v>888</v>
      </c>
      <c r="B811" s="7"/>
      <c r="C811" s="7"/>
      <c r="D811" s="7"/>
    </row>
    <row r="812" spans="1:4" ht="15" customHeight="1">
      <c r="A812" s="6" t="s">
        <v>889</v>
      </c>
      <c r="B812" s="7"/>
      <c r="C812" s="7"/>
      <c r="D812" s="7"/>
    </row>
    <row r="813" spans="1:4" ht="15" customHeight="1">
      <c r="A813" s="6" t="s">
        <v>890</v>
      </c>
      <c r="B813" s="7"/>
      <c r="C813" s="7"/>
      <c r="D813" s="7"/>
    </row>
    <row r="814" spans="1:4" ht="15" customHeight="1">
      <c r="A814" s="6" t="s">
        <v>891</v>
      </c>
      <c r="B814" s="7"/>
      <c r="C814" s="7"/>
      <c r="D814" s="7"/>
    </row>
    <row r="815" spans="1:4" ht="15" customHeight="1">
      <c r="A815" s="6" t="s">
        <v>892</v>
      </c>
      <c r="B815" s="7"/>
      <c r="C815" s="7"/>
      <c r="D815" s="7"/>
    </row>
    <row r="816" spans="1:4" ht="15" customHeight="1">
      <c r="A816" s="6" t="s">
        <v>893</v>
      </c>
      <c r="B816" s="7"/>
      <c r="C816" s="7"/>
      <c r="D816" s="7"/>
    </row>
    <row r="817" spans="1:4" ht="15" customHeight="1">
      <c r="A817" s="6" t="s">
        <v>894</v>
      </c>
      <c r="B817" s="7"/>
      <c r="C817" s="7"/>
      <c r="D817" s="7"/>
    </row>
    <row r="818" spans="1:4" ht="15" customHeight="1">
      <c r="A818" s="6" t="s">
        <v>895</v>
      </c>
      <c r="B818" s="7"/>
      <c r="C818" s="7"/>
      <c r="D818" s="7"/>
    </row>
    <row r="819" spans="1:4" ht="15" customHeight="1">
      <c r="A819" s="6" t="s">
        <v>896</v>
      </c>
      <c r="B819" s="7"/>
      <c r="C819" s="7"/>
      <c r="D819" s="7"/>
    </row>
    <row r="820" spans="1:4" ht="15" customHeight="1">
      <c r="A820" s="6" t="s">
        <v>897</v>
      </c>
      <c r="B820" s="7"/>
      <c r="C820" s="7"/>
      <c r="D820" s="7"/>
    </row>
    <row r="821" spans="1:4" ht="15" customHeight="1">
      <c r="A821" s="6" t="s">
        <v>898</v>
      </c>
      <c r="B821" s="7"/>
      <c r="C821" s="7"/>
      <c r="D821" s="7"/>
    </row>
    <row r="822" spans="1:4" ht="15" customHeight="1">
      <c r="A822" s="6" t="s">
        <v>899</v>
      </c>
      <c r="B822" s="7"/>
      <c r="C822" s="7"/>
      <c r="D822" s="7"/>
    </row>
    <row r="823" spans="1:4" ht="15" customHeight="1">
      <c r="A823" s="6" t="s">
        <v>900</v>
      </c>
      <c r="B823" s="7"/>
      <c r="C823" s="7"/>
      <c r="D823" s="7"/>
    </row>
    <row r="824" spans="1:4" ht="15" customHeight="1">
      <c r="A824" s="6" t="s">
        <v>901</v>
      </c>
      <c r="B824" s="7"/>
      <c r="C824" s="7"/>
      <c r="D824" s="7"/>
    </row>
    <row r="825" spans="1:4" ht="15" customHeight="1">
      <c r="A825" s="6" t="s">
        <v>902</v>
      </c>
      <c r="B825" s="7"/>
      <c r="C825" s="7"/>
      <c r="D825" s="7"/>
    </row>
    <row r="826" spans="1:4" ht="15" customHeight="1">
      <c r="A826" s="6" t="s">
        <v>903</v>
      </c>
      <c r="B826" s="7"/>
      <c r="C826" s="7"/>
      <c r="D826" s="7"/>
    </row>
    <row r="827" spans="1:4" ht="15" customHeight="1">
      <c r="A827" s="6" t="s">
        <v>904</v>
      </c>
      <c r="B827" s="7"/>
      <c r="C827" s="7"/>
      <c r="D827" s="7"/>
    </row>
    <row r="828" spans="1:4" ht="15" customHeight="1">
      <c r="A828" s="6" t="s">
        <v>905</v>
      </c>
      <c r="B828" s="7"/>
      <c r="C828" s="7"/>
      <c r="D828" s="7"/>
    </row>
    <row r="829" spans="1:4" ht="15" customHeight="1">
      <c r="A829" s="6" t="s">
        <v>906</v>
      </c>
      <c r="B829" s="7"/>
      <c r="C829" s="7"/>
      <c r="D829" s="7"/>
    </row>
    <row r="830" spans="1:4" ht="15" customHeight="1">
      <c r="A830" s="6" t="s">
        <v>907</v>
      </c>
      <c r="B830" s="7"/>
      <c r="C830" s="7"/>
      <c r="D830" s="7"/>
    </row>
    <row r="831" spans="1:4" ht="15" customHeight="1">
      <c r="A831" s="6" t="s">
        <v>908</v>
      </c>
      <c r="B831" s="7"/>
      <c r="C831" s="7"/>
      <c r="D831" s="7"/>
    </row>
    <row r="832" spans="1:4" ht="15" customHeight="1">
      <c r="A832" s="6" t="s">
        <v>909</v>
      </c>
      <c r="B832" s="7"/>
      <c r="C832" s="7"/>
      <c r="D832" s="7"/>
    </row>
    <row r="833" spans="1:4" ht="15" customHeight="1">
      <c r="A833" s="6" t="s">
        <v>910</v>
      </c>
      <c r="B833" s="7"/>
      <c r="C833" s="7"/>
      <c r="D833" s="7"/>
    </row>
    <row r="834" spans="1:4" ht="15" customHeight="1">
      <c r="A834" s="6" t="s">
        <v>911</v>
      </c>
      <c r="B834" s="7"/>
      <c r="C834" s="7"/>
      <c r="D834" s="7"/>
    </row>
    <row r="835" spans="1:4" ht="15" customHeight="1">
      <c r="A835" s="6" t="s">
        <v>912</v>
      </c>
      <c r="B835" s="7"/>
      <c r="C835" s="7"/>
      <c r="D835" s="7"/>
    </row>
    <row r="836" spans="1:4" ht="15" customHeight="1">
      <c r="A836" s="6" t="s">
        <v>913</v>
      </c>
      <c r="B836" s="7"/>
      <c r="C836" s="7"/>
      <c r="D836" s="7"/>
    </row>
    <row r="837" spans="1:4" ht="15" customHeight="1">
      <c r="A837" s="6" t="s">
        <v>914</v>
      </c>
      <c r="B837" s="7"/>
      <c r="C837" s="7"/>
      <c r="D837" s="7"/>
    </row>
    <row r="838" spans="1:4" ht="15" customHeight="1">
      <c r="A838" s="6" t="s">
        <v>915</v>
      </c>
      <c r="B838" s="7"/>
      <c r="C838" s="7"/>
      <c r="D838" s="7"/>
    </row>
    <row r="839" spans="1:4" ht="15" customHeight="1">
      <c r="A839" s="6" t="s">
        <v>916</v>
      </c>
      <c r="B839" s="7"/>
      <c r="C839" s="7"/>
      <c r="D839" s="7"/>
    </row>
    <row r="840" spans="1:4" ht="15" customHeight="1">
      <c r="A840" s="6" t="s">
        <v>917</v>
      </c>
      <c r="B840" s="7"/>
      <c r="C840" s="7"/>
      <c r="D840" s="7"/>
    </row>
    <row r="841" spans="1:4" ht="15" customHeight="1">
      <c r="A841" s="6" t="s">
        <v>918</v>
      </c>
      <c r="B841" s="7"/>
      <c r="C841" s="7"/>
      <c r="D841" s="7"/>
    </row>
    <row r="842" spans="1:4" ht="15" customHeight="1">
      <c r="A842" s="6" t="s">
        <v>919</v>
      </c>
      <c r="B842" s="7"/>
      <c r="C842" s="7"/>
      <c r="D842" s="7"/>
    </row>
    <row r="843" spans="1:4" ht="15" customHeight="1">
      <c r="A843" s="6" t="s">
        <v>920</v>
      </c>
      <c r="B843" s="7"/>
      <c r="C843" s="7"/>
      <c r="D843" s="7"/>
    </row>
    <row r="844" spans="1:4" ht="15" customHeight="1">
      <c r="A844" s="6" t="s">
        <v>921</v>
      </c>
      <c r="B844" s="7"/>
      <c r="C844" s="7"/>
      <c r="D844" s="7"/>
    </row>
    <row r="845" spans="1:4" ht="15" customHeight="1">
      <c r="A845" s="6" t="s">
        <v>922</v>
      </c>
      <c r="B845" s="7"/>
      <c r="C845" s="7"/>
      <c r="D845" s="7"/>
    </row>
    <row r="846" spans="1:4" ht="15" customHeight="1">
      <c r="A846" s="6" t="s">
        <v>923</v>
      </c>
      <c r="B846" s="7"/>
      <c r="C846" s="7"/>
      <c r="D846" s="7"/>
    </row>
    <row r="847" spans="1:4" ht="15" customHeight="1">
      <c r="A847" s="6" t="s">
        <v>924</v>
      </c>
      <c r="B847" s="7"/>
      <c r="C847" s="7"/>
      <c r="D847" s="7"/>
    </row>
    <row r="848" spans="1:4" ht="15" customHeight="1">
      <c r="A848" s="6" t="s">
        <v>925</v>
      </c>
      <c r="B848" s="7"/>
      <c r="C848" s="7"/>
      <c r="D848" s="7"/>
    </row>
    <row r="849" spans="1:4" ht="15" customHeight="1">
      <c r="A849" s="6" t="s">
        <v>926</v>
      </c>
      <c r="B849" s="7"/>
      <c r="C849" s="7"/>
      <c r="D849" s="7"/>
    </row>
    <row r="850" spans="1:4" ht="15" customHeight="1">
      <c r="A850" s="6" t="s">
        <v>927</v>
      </c>
      <c r="B850" s="7"/>
      <c r="C850" s="7"/>
      <c r="D850" s="7"/>
    </row>
    <row r="851" spans="1:4" ht="15" customHeight="1">
      <c r="A851" s="6" t="s">
        <v>928</v>
      </c>
      <c r="B851" s="7"/>
      <c r="C851" s="7"/>
      <c r="D851" s="7"/>
    </row>
    <row r="852" spans="1:4" ht="15" customHeight="1">
      <c r="A852" s="6" t="s">
        <v>929</v>
      </c>
      <c r="B852" s="7"/>
      <c r="C852" s="7"/>
      <c r="D852" s="7"/>
    </row>
    <row r="853" spans="1:4" ht="15" customHeight="1">
      <c r="A853" s="6" t="s">
        <v>930</v>
      </c>
      <c r="B853" s="7"/>
      <c r="C853" s="7"/>
      <c r="D853" s="7"/>
    </row>
    <row r="854" spans="1:4" ht="15" customHeight="1">
      <c r="A854" s="6" t="s">
        <v>931</v>
      </c>
      <c r="B854" s="7"/>
      <c r="C854" s="7"/>
      <c r="D854" s="7"/>
    </row>
    <row r="855" spans="1:4" ht="15" customHeight="1">
      <c r="A855" s="6" t="s">
        <v>74</v>
      </c>
      <c r="B855" s="7"/>
      <c r="C855" s="7"/>
      <c r="D855" s="7"/>
    </row>
  </sheetData>
  <sortState ref="B2:B855">
    <sortCondition ref="B2:B855"/>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16</vt:i4>
      </vt:variant>
    </vt:vector>
  </HeadingPairs>
  <TitlesOfParts>
    <vt:vector size="25" baseType="lpstr">
      <vt:lpstr>Orientações Gerais</vt:lpstr>
      <vt:lpstr>Capa do Projeto</vt:lpstr>
      <vt:lpstr>Planilha Orçamentária</vt:lpstr>
      <vt:lpstr>Cronograma F.F (Projeto)</vt:lpstr>
      <vt:lpstr>Cotações</vt:lpstr>
      <vt:lpstr>Infor. Fornecedores</vt:lpstr>
      <vt:lpstr>Localização - (Pavimentação)</vt:lpstr>
      <vt:lpstr>Localização - (Saneamento)</vt:lpstr>
      <vt:lpstr>Lista</vt:lpstr>
      <vt:lpstr>ADITIVO</vt:lpstr>
      <vt:lpstr>'Capa do Projeto'!Area_de_impressao</vt:lpstr>
      <vt:lpstr>Cotações!Area_de_impressao</vt:lpstr>
      <vt:lpstr>'Cronograma F.F (Projeto)'!Area_de_impressao</vt:lpstr>
      <vt:lpstr>'Infor. Fornecedores'!Area_de_impressao</vt:lpstr>
      <vt:lpstr>'Localização - (Pavimentação)'!Area_de_impressao</vt:lpstr>
      <vt:lpstr>'Localização - (Saneamento)'!Area_de_impressao</vt:lpstr>
      <vt:lpstr>'Orientações Gerais'!Area_de_impressao</vt:lpstr>
      <vt:lpstr>'Planilha Orçamentária'!Area_de_impressao</vt:lpstr>
      <vt:lpstr>MODALIDADE</vt:lpstr>
      <vt:lpstr>MUNICÍPIO</vt:lpstr>
      <vt:lpstr>Cotações!Titulos_de_impressao</vt:lpstr>
      <vt:lpstr>'Infor. Fornecedores'!Titulos_de_impressao</vt:lpstr>
      <vt:lpstr>'Localização - (Pavimentação)'!Titulos_de_impressao</vt:lpstr>
      <vt:lpstr>'Localização - (Saneamento)'!Titulos_de_impressao</vt:lpstr>
      <vt:lpstr>'Planilha Orçamentária'!Titulos_de_impressao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Deiwid Breno Goncalves da Silva</dc:creator>
  <cp:lastModifiedBy>Eduardo</cp:lastModifiedBy>
  <cp:lastPrinted>2019-11-01T20:47:47Z</cp:lastPrinted>
  <dcterms:created xsi:type="dcterms:W3CDTF">2019-01-09T16:26:33Z</dcterms:created>
  <dcterms:modified xsi:type="dcterms:W3CDTF">2020-03-23T03:51:16Z</dcterms:modified>
</cp:coreProperties>
</file>